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60" windowHeight="6795" firstSheet="5" activeTab="5"/>
  </bookViews>
  <sheets>
    <sheet name="Лист1" sheetId="1" state="hidden" r:id="rId1"/>
    <sheet name="Лист1 (2)" sheetId="2" state="hidden" r:id="rId2"/>
    <sheet name="классы" sheetId="3" state="hidden" r:id="rId3"/>
    <sheet name="классы (утвержд.)" sheetId="4" state="hidden" r:id="rId4"/>
    <sheet name="классы (утвержд.) (2)" sheetId="5" state="hidden" r:id="rId5"/>
    <sheet name="для приказа " sheetId="6" r:id="rId6"/>
    <sheet name="классы (утвержд.) (4)" sheetId="7" state="hidden" r:id="rId7"/>
    <sheet name="АНАЛИЗ" sheetId="8" state="hidden" r:id="rId8"/>
    <sheet name="АНАЛИЗ (2)" sheetId="9" state="hidden" r:id="rId9"/>
  </sheets>
  <definedNames>
    <definedName name="_xlnm.Print_Titles" localSheetId="7">'АНАЛИЗ'!$A:$A</definedName>
    <definedName name="_xlnm.Print_Titles" localSheetId="8">'АНАЛИЗ (2)'!$A:$A</definedName>
    <definedName name="_xlnm.Print_Titles" localSheetId="5">'для приказа '!$A:$A,'для приказа '!$6:$8</definedName>
    <definedName name="_xlnm.Print_Titles" localSheetId="2">'классы'!$A:$A</definedName>
    <definedName name="_xlnm.Print_Titles" localSheetId="3">'классы (утвержд.)'!$A:$A</definedName>
    <definedName name="_xlnm.Print_Titles" localSheetId="4">'классы (утвержд.) (2)'!$A:$A</definedName>
    <definedName name="_xlnm.Print_Titles" localSheetId="6">'классы (утвержд.) (4)'!$A:$A</definedName>
    <definedName name="_xlnm.Print_Area" localSheetId="8">'АНАЛИЗ (2)'!$A$1:$AG$26</definedName>
    <definedName name="_xlnm.Print_Area" localSheetId="5">'для приказа '!$A$1:$L$64</definedName>
    <definedName name="_xlnm.Print_Area" localSheetId="3">'классы (утвержд.)'!$A$1:$BP$55</definedName>
    <definedName name="_xlnm.Print_Area" localSheetId="4">'классы (утвержд.) (2)'!$A$1:$BP$58</definedName>
    <definedName name="_xlnm.Print_Area" localSheetId="6">'классы (утвержд.) (4)'!$A$1:$BP$55</definedName>
  </definedNames>
  <calcPr fullCalcOnLoad="1" fullPrecision="0"/>
</workbook>
</file>

<file path=xl/sharedStrings.xml><?xml version="1.0" encoding="utf-8"?>
<sst xmlns="http://schemas.openxmlformats.org/spreadsheetml/2006/main" count="987" uniqueCount="136">
  <si>
    <t>н/г</t>
  </si>
  <si>
    <t>к/г</t>
  </si>
  <si>
    <t>с/г</t>
  </si>
  <si>
    <t>в том числе</t>
  </si>
  <si>
    <t>кол-во</t>
  </si>
  <si>
    <t>классо-комп</t>
  </si>
  <si>
    <t>1 -4 кл</t>
  </si>
  <si>
    <t>5 -9 кл</t>
  </si>
  <si>
    <t>10 -11 кл</t>
  </si>
  <si>
    <t>Численность</t>
  </si>
  <si>
    <t>Всего чел</t>
  </si>
  <si>
    <t>ГПД</t>
  </si>
  <si>
    <t>кол-во групп</t>
  </si>
  <si>
    <t>числ.уч-ся</t>
  </si>
  <si>
    <t>№ 1</t>
  </si>
  <si>
    <t>№ 2</t>
  </si>
  <si>
    <t>№ 3</t>
  </si>
  <si>
    <t>№ 4</t>
  </si>
  <si>
    <t>№ 7</t>
  </si>
  <si>
    <t>№ 8</t>
  </si>
  <si>
    <t>№ 9</t>
  </si>
  <si>
    <t>№ 11</t>
  </si>
  <si>
    <t>№ 14</t>
  </si>
  <si>
    <t>№ 17</t>
  </si>
  <si>
    <t>Итого</t>
  </si>
  <si>
    <t>№</t>
  </si>
  <si>
    <t>школы</t>
  </si>
  <si>
    <t xml:space="preserve">                                                    Титульный список общеобразовательных школ управления </t>
  </si>
  <si>
    <t>заочники</t>
  </si>
  <si>
    <t>кол-во кл.комплектов</t>
  </si>
  <si>
    <t>Численность учащихся</t>
  </si>
  <si>
    <t>Наименование учреждений</t>
  </si>
  <si>
    <t>на 01.09.2010г</t>
  </si>
  <si>
    <t>на 01.09.2011г</t>
  </si>
  <si>
    <t>Анализ комплектования классов по образовательным учреждениям</t>
  </si>
  <si>
    <t>ОТКЛОНЕНИЕ</t>
  </si>
  <si>
    <t>1-4</t>
  </si>
  <si>
    <t>5-9</t>
  </si>
  <si>
    <t>10-11</t>
  </si>
  <si>
    <t>наполняемость</t>
  </si>
  <si>
    <t>классы</t>
  </si>
  <si>
    <t>кол-во классов- комплектов</t>
  </si>
  <si>
    <t>МБОУ СОШ №1</t>
  </si>
  <si>
    <t>численность учащихся</t>
  </si>
  <si>
    <t>1а</t>
  </si>
  <si>
    <t>1б</t>
  </si>
  <si>
    <t>1в</t>
  </si>
  <si>
    <t>1г</t>
  </si>
  <si>
    <t>2а</t>
  </si>
  <si>
    <t>2б</t>
  </si>
  <si>
    <t>2в</t>
  </si>
  <si>
    <t>3г</t>
  </si>
  <si>
    <t>2г</t>
  </si>
  <si>
    <t>3а</t>
  </si>
  <si>
    <t>3б</t>
  </si>
  <si>
    <t>3в</t>
  </si>
  <si>
    <t>4а</t>
  </si>
  <si>
    <t>4б</t>
  </si>
  <si>
    <t>4в</t>
  </si>
  <si>
    <t>4г</t>
  </si>
  <si>
    <t>1 ступень</t>
  </si>
  <si>
    <t>5а</t>
  </si>
  <si>
    <t>5б</t>
  </si>
  <si>
    <t>5в</t>
  </si>
  <si>
    <t>5г</t>
  </si>
  <si>
    <t>6а</t>
  </si>
  <si>
    <t>6б</t>
  </si>
  <si>
    <t>6в</t>
  </si>
  <si>
    <t>6г</t>
  </si>
  <si>
    <t>7а</t>
  </si>
  <si>
    <t>7б</t>
  </si>
  <si>
    <t>7в</t>
  </si>
  <si>
    <t>7г</t>
  </si>
  <si>
    <t>8а</t>
  </si>
  <si>
    <t>8б</t>
  </si>
  <si>
    <t>8в</t>
  </si>
  <si>
    <t>8г</t>
  </si>
  <si>
    <t>9а</t>
  </si>
  <si>
    <t>9б</t>
  </si>
  <si>
    <t>9в</t>
  </si>
  <si>
    <t>9г</t>
  </si>
  <si>
    <t>2 ступень</t>
  </si>
  <si>
    <t>10а</t>
  </si>
  <si>
    <t>10б</t>
  </si>
  <si>
    <t>10в</t>
  </si>
  <si>
    <t>10г</t>
  </si>
  <si>
    <t>11а</t>
  </si>
  <si>
    <t>11б</t>
  </si>
  <si>
    <t>11в</t>
  </si>
  <si>
    <t>11г</t>
  </si>
  <si>
    <t>3 ступень</t>
  </si>
  <si>
    <t>ИТОГО</t>
  </si>
  <si>
    <t>на 01.09.2012</t>
  </si>
  <si>
    <t>на 01.09.2011</t>
  </si>
  <si>
    <t>Отклонения 2012 года к 2011 году</t>
  </si>
  <si>
    <t>МБОУ СОШ №2</t>
  </si>
  <si>
    <t>МБОУ СОШ №3</t>
  </si>
  <si>
    <t>МБОУ СОШ №4</t>
  </si>
  <si>
    <t>МБОУ СОШ №7</t>
  </si>
  <si>
    <t>МБОУ СОШ №8</t>
  </si>
  <si>
    <t>МБОУ СОШ №9</t>
  </si>
  <si>
    <t>МБОУ СОШ №11</t>
  </si>
  <si>
    <t>МБОУ СОШ №14</t>
  </si>
  <si>
    <t>МБОУ СОШ №17</t>
  </si>
  <si>
    <t xml:space="preserve">                                                             образования г.Назарово на 2012-2013 годы.</t>
  </si>
  <si>
    <t>на 01.09.2012 утверждено</t>
  </si>
  <si>
    <t>на 01.09.2012 факт</t>
  </si>
  <si>
    <t>Комплектования классов по образовательным учреждениям на 2012-2013 учебный год</t>
  </si>
  <si>
    <t>Приложение к приказу</t>
  </si>
  <si>
    <t>от_________2012г.  №______</t>
  </si>
  <si>
    <t>Классы-комплекты</t>
  </si>
  <si>
    <t>ВСЕГО</t>
  </si>
  <si>
    <t>№ школы</t>
  </si>
  <si>
    <t>Утверждено приказом управления образования от 17.09.2012 г.</t>
  </si>
  <si>
    <t>По запросу  министерства образования на 01.09.2012г.</t>
  </si>
  <si>
    <t>По запросу  министерства образования на 01.09.2013г.</t>
  </si>
  <si>
    <t>СРЕДНЕГОДОВОЕ ЗНАЧЕНИЕ</t>
  </si>
  <si>
    <t>ОТКЛОНЕНИЕ к факту 01.09.2012(-занижение, + завышение)</t>
  </si>
  <si>
    <t>01.09.12</t>
  </si>
  <si>
    <t>01.09.13</t>
  </si>
  <si>
    <t>Факт на 01.09.2012</t>
  </si>
  <si>
    <t>План на 01.09.2013</t>
  </si>
  <si>
    <t>ПЛАН комплектования классов по образовательным учреждениям на 2013-2014 учебный год</t>
  </si>
  <si>
    <t>Коррекционные классы</t>
  </si>
  <si>
    <t>2д</t>
  </si>
  <si>
    <t>МАОУ Лицей №8</t>
  </si>
  <si>
    <t>МКОУ ООШ №17</t>
  </si>
  <si>
    <t>Классы заочного обучения</t>
  </si>
  <si>
    <t>МАОУ СОШ №7</t>
  </si>
  <si>
    <t>ПЛАН комплектования классов по образовательным учреждениям на 2017-2018 учебный год</t>
  </si>
  <si>
    <t>3д</t>
  </si>
  <si>
    <t>начальная ступень образования</t>
  </si>
  <si>
    <t>основная ступень образования</t>
  </si>
  <si>
    <t>старшая ступень образования</t>
  </si>
  <si>
    <t>4д</t>
  </si>
  <si>
    <t>от31.01.2018 №  25-о</t>
  </si>
</sst>
</file>

<file path=xl/styles.xml><?xml version="1.0" encoding="utf-8"?>
<styleSheet xmlns="http://schemas.openxmlformats.org/spreadsheetml/2006/main">
  <numFmts count="23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  <numFmt numFmtId="175" formatCode="#,##0.00_р_."/>
    <numFmt numFmtId="176" formatCode="#,##0.0_р_."/>
    <numFmt numFmtId="177" formatCode="#,##0_р_."/>
    <numFmt numFmtId="178" formatCode="[$-FC19]d\ mmmm\ yyyy\ &quot;г.&quot;"/>
  </numFmts>
  <fonts count="47">
    <font>
      <sz val="10"/>
      <name val="Arial Cyr"/>
      <family val="0"/>
    </font>
    <font>
      <sz val="9"/>
      <name val="Arial Cyr"/>
      <family val="0"/>
    </font>
    <font>
      <b/>
      <sz val="11"/>
      <name val="Arial Cyr"/>
      <family val="2"/>
    </font>
    <font>
      <b/>
      <i/>
      <sz val="10"/>
      <name val="Arial Cyr"/>
      <family val="0"/>
    </font>
    <font>
      <b/>
      <u val="single"/>
      <sz val="9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i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6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72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3" fillId="0" borderId="15" xfId="0" applyFont="1" applyBorder="1" applyAlignment="1">
      <alignment/>
    </xf>
    <xf numFmtId="172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1" fontId="3" fillId="0" borderId="20" xfId="0" applyNumberFormat="1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1" fontId="0" fillId="0" borderId="20" xfId="0" applyNumberFormat="1" applyBorder="1" applyAlignment="1">
      <alignment/>
    </xf>
    <xf numFmtId="1" fontId="0" fillId="0" borderId="23" xfId="0" applyNumberFormat="1" applyBorder="1" applyAlignment="1">
      <alignment/>
    </xf>
    <xf numFmtId="1" fontId="3" fillId="0" borderId="12" xfId="0" applyNumberFormat="1" applyFont="1" applyBorder="1" applyAlignment="1">
      <alignment/>
    </xf>
    <xf numFmtId="0" fontId="0" fillId="0" borderId="17" xfId="0" applyFill="1" applyBorder="1" applyAlignment="1">
      <alignment/>
    </xf>
    <xf numFmtId="0" fontId="4" fillId="0" borderId="0" xfId="0" applyFont="1" applyAlignment="1">
      <alignment/>
    </xf>
    <xf numFmtId="0" fontId="0" fillId="0" borderId="15" xfId="0" applyFill="1" applyBorder="1" applyAlignment="1">
      <alignment/>
    </xf>
    <xf numFmtId="0" fontId="3" fillId="2" borderId="15" xfId="0" applyFont="1" applyFill="1" applyBorder="1" applyAlignment="1">
      <alignment/>
    </xf>
    <xf numFmtId="0" fontId="0" fillId="2" borderId="15" xfId="0" applyFill="1" applyBorder="1" applyAlignment="1">
      <alignment/>
    </xf>
    <xf numFmtId="49" fontId="0" fillId="0" borderId="15" xfId="0" applyNumberFormat="1" applyBorder="1" applyAlignment="1">
      <alignment horizontal="center"/>
    </xf>
    <xf numFmtId="0" fontId="5" fillId="0" borderId="0" xfId="0" applyFont="1" applyAlignment="1">
      <alignment/>
    </xf>
    <xf numFmtId="0" fontId="0" fillId="33" borderId="15" xfId="0" applyFill="1" applyBorder="1" applyAlignment="1">
      <alignment horizontal="right"/>
    </xf>
    <xf numFmtId="0" fontId="0" fillId="33" borderId="15" xfId="0" applyFill="1" applyBorder="1" applyAlignment="1">
      <alignment/>
    </xf>
    <xf numFmtId="172" fontId="0" fillId="2" borderId="15" xfId="0" applyNumberFormat="1" applyFill="1" applyBorder="1" applyAlignment="1">
      <alignment/>
    </xf>
    <xf numFmtId="49" fontId="0" fillId="2" borderId="15" xfId="0" applyNumberFormat="1" applyFill="1" applyBorder="1" applyAlignment="1">
      <alignment horizontal="center"/>
    </xf>
    <xf numFmtId="49" fontId="0" fillId="7" borderId="15" xfId="0" applyNumberFormat="1" applyFill="1" applyBorder="1" applyAlignment="1">
      <alignment horizontal="center"/>
    </xf>
    <xf numFmtId="0" fontId="3" fillId="7" borderId="15" xfId="0" applyFont="1" applyFill="1" applyBorder="1" applyAlignment="1">
      <alignment/>
    </xf>
    <xf numFmtId="0" fontId="0" fillId="7" borderId="15" xfId="0" applyFill="1" applyBorder="1" applyAlignment="1">
      <alignment/>
    </xf>
    <xf numFmtId="172" fontId="0" fillId="7" borderId="15" xfId="0" applyNumberFormat="1" applyFill="1" applyBorder="1" applyAlignment="1">
      <alignment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right"/>
    </xf>
    <xf numFmtId="0" fontId="6" fillId="0" borderId="15" xfId="0" applyFont="1" applyBorder="1" applyAlignment="1">
      <alignment/>
    </xf>
    <xf numFmtId="0" fontId="1" fillId="0" borderId="29" xfId="0" applyFont="1" applyBorder="1" applyAlignment="1">
      <alignment wrapText="1"/>
    </xf>
    <xf numFmtId="0" fontId="1" fillId="0" borderId="30" xfId="0" applyFont="1" applyBorder="1" applyAlignment="1">
      <alignment wrapText="1"/>
    </xf>
    <xf numFmtId="0" fontId="0" fillId="11" borderId="12" xfId="0" applyFill="1" applyBorder="1" applyAlignment="1">
      <alignment horizontal="right"/>
    </xf>
    <xf numFmtId="0" fontId="0" fillId="11" borderId="12" xfId="0" applyFill="1" applyBorder="1" applyAlignment="1">
      <alignment horizontal="center"/>
    </xf>
    <xf numFmtId="0" fontId="7" fillId="11" borderId="12" xfId="0" applyFont="1" applyFill="1" applyBorder="1" applyAlignment="1">
      <alignment horizontal="right"/>
    </xf>
    <xf numFmtId="0" fontId="0" fillId="10" borderId="12" xfId="0" applyFill="1" applyBorder="1" applyAlignment="1">
      <alignment horizontal="right"/>
    </xf>
    <xf numFmtId="0" fontId="0" fillId="10" borderId="12" xfId="0" applyFill="1" applyBorder="1" applyAlignment="1">
      <alignment horizontal="center"/>
    </xf>
    <xf numFmtId="0" fontId="7" fillId="10" borderId="12" xfId="0" applyFont="1" applyFill="1" applyBorder="1" applyAlignment="1">
      <alignment horizontal="right"/>
    </xf>
    <xf numFmtId="0" fontId="0" fillId="33" borderId="12" xfId="0" applyFill="1" applyBorder="1" applyAlignment="1">
      <alignment horizontal="center"/>
    </xf>
    <xf numFmtId="0" fontId="0" fillId="33" borderId="12" xfId="0" applyFill="1" applyBorder="1" applyAlignment="1">
      <alignment horizontal="right"/>
    </xf>
    <xf numFmtId="0" fontId="7" fillId="33" borderId="12" xfId="0" applyFont="1" applyFill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0" fillId="0" borderId="19" xfId="0" applyBorder="1" applyAlignment="1">
      <alignment horizontal="right"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31" xfId="0" applyBorder="1" applyAlignment="1">
      <alignment horizontal="right"/>
    </xf>
    <xf numFmtId="0" fontId="0" fillId="0" borderId="18" xfId="0" applyBorder="1" applyAlignment="1">
      <alignment horizontal="right"/>
    </xf>
    <xf numFmtId="0" fontId="6" fillId="11" borderId="15" xfId="0" applyFont="1" applyFill="1" applyBorder="1" applyAlignment="1">
      <alignment/>
    </xf>
    <xf numFmtId="0" fontId="6" fillId="11" borderId="20" xfId="0" applyFont="1" applyFill="1" applyBorder="1" applyAlignment="1">
      <alignment/>
    </xf>
    <xf numFmtId="0" fontId="6" fillId="11" borderId="19" xfId="0" applyFont="1" applyFill="1" applyBorder="1" applyAlignment="1">
      <alignment/>
    </xf>
    <xf numFmtId="0" fontId="6" fillId="10" borderId="15" xfId="0" applyFont="1" applyFill="1" applyBorder="1" applyAlignment="1">
      <alignment/>
    </xf>
    <xf numFmtId="0" fontId="6" fillId="10" borderId="20" xfId="0" applyFont="1" applyFill="1" applyBorder="1" applyAlignment="1">
      <alignment/>
    </xf>
    <xf numFmtId="0" fontId="6" fillId="10" borderId="19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6" fillId="33" borderId="20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6" fillId="11" borderId="22" xfId="0" applyFont="1" applyFill="1" applyBorder="1" applyAlignment="1">
      <alignment/>
    </xf>
    <xf numFmtId="172" fontId="6" fillId="0" borderId="29" xfId="0" applyNumberFormat="1" applyFont="1" applyFill="1" applyBorder="1" applyAlignment="1">
      <alignment/>
    </xf>
    <xf numFmtId="172" fontId="4" fillId="0" borderId="0" xfId="0" applyNumberFormat="1" applyFont="1" applyAlignment="1">
      <alignment/>
    </xf>
    <xf numFmtId="0" fontId="6" fillId="11" borderId="21" xfId="0" applyFont="1" applyFill="1" applyBorder="1" applyAlignment="1">
      <alignment/>
    </xf>
    <xf numFmtId="0" fontId="6" fillId="11" borderId="23" xfId="0" applyFont="1" applyFill="1" applyBorder="1" applyAlignment="1">
      <alignment/>
    </xf>
    <xf numFmtId="0" fontId="0" fillId="0" borderId="15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8" fillId="0" borderId="18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177" fontId="0" fillId="0" borderId="0" xfId="0" applyNumberFormat="1" applyAlignment="1">
      <alignment/>
    </xf>
    <xf numFmtId="0" fontId="0" fillId="0" borderId="12" xfId="0" applyBorder="1" applyAlignment="1">
      <alignment horizontal="center" wrapText="1"/>
    </xf>
    <xf numFmtId="0" fontId="8" fillId="0" borderId="32" xfId="0" applyFont="1" applyBorder="1" applyAlignment="1">
      <alignment horizont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8" fillId="0" borderId="15" xfId="0" applyFont="1" applyFill="1" applyBorder="1" applyAlignment="1">
      <alignment horizontal="center"/>
    </xf>
    <xf numFmtId="177" fontId="0" fillId="0" borderId="15" xfId="0" applyNumberFormat="1" applyBorder="1" applyAlignment="1">
      <alignment/>
    </xf>
    <xf numFmtId="0" fontId="0" fillId="0" borderId="19" xfId="0" applyBorder="1" applyAlignment="1">
      <alignment horizontal="center" wrapText="1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177" fontId="0" fillId="0" borderId="19" xfId="0" applyNumberFormat="1" applyBorder="1" applyAlignment="1">
      <alignment/>
    </xf>
    <xf numFmtId="177" fontId="0" fillId="0" borderId="20" xfId="0" applyNumberForma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8" fillId="0" borderId="12" xfId="0" applyFont="1" applyFill="1" applyBorder="1" applyAlignment="1">
      <alignment horizontal="center"/>
    </xf>
    <xf numFmtId="177" fontId="0" fillId="0" borderId="12" xfId="0" applyNumberFormat="1" applyBorder="1" applyAlignment="1">
      <alignment/>
    </xf>
    <xf numFmtId="0" fontId="4" fillId="0" borderId="34" xfId="0" applyFont="1" applyBorder="1" applyAlignment="1">
      <alignment/>
    </xf>
    <xf numFmtId="0" fontId="6" fillId="0" borderId="12" xfId="0" applyFont="1" applyBorder="1" applyAlignment="1">
      <alignment/>
    </xf>
    <xf numFmtId="177" fontId="4" fillId="0" borderId="22" xfId="0" applyNumberFormat="1" applyFont="1" applyBorder="1" applyAlignment="1">
      <alignment/>
    </xf>
    <xf numFmtId="177" fontId="6" fillId="0" borderId="15" xfId="0" applyNumberFormat="1" applyFont="1" applyBorder="1" applyAlignment="1">
      <alignment/>
    </xf>
    <xf numFmtId="0" fontId="0" fillId="33" borderId="0" xfId="0" applyFill="1" applyAlignment="1">
      <alignment/>
    </xf>
    <xf numFmtId="177" fontId="4" fillId="0" borderId="0" xfId="0" applyNumberFormat="1" applyFont="1" applyAlignment="1">
      <alignment/>
    </xf>
    <xf numFmtId="177" fontId="0" fillId="34" borderId="15" xfId="0" applyNumberFormat="1" applyFill="1" applyBorder="1" applyAlignment="1">
      <alignment/>
    </xf>
    <xf numFmtId="49" fontId="8" fillId="0" borderId="15" xfId="0" applyNumberFormat="1" applyFont="1" applyBorder="1" applyAlignment="1">
      <alignment/>
    </xf>
    <xf numFmtId="0" fontId="0" fillId="0" borderId="0" xfId="0" applyAlignment="1">
      <alignment/>
    </xf>
    <xf numFmtId="0" fontId="0" fillId="33" borderId="12" xfId="0" applyFill="1" applyBorder="1" applyAlignment="1">
      <alignment horizontal="center"/>
    </xf>
    <xf numFmtId="172" fontId="6" fillId="0" borderId="0" xfId="0" applyNumberFormat="1" applyFont="1" applyFill="1" applyBorder="1" applyAlignment="1">
      <alignment/>
    </xf>
    <xf numFmtId="0" fontId="0" fillId="0" borderId="11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4" xfId="0" applyBorder="1" applyAlignment="1">
      <alignment horizontal="center"/>
    </xf>
    <xf numFmtId="0" fontId="6" fillId="11" borderId="35" xfId="0" applyFont="1" applyFill="1" applyBorder="1" applyAlignment="1">
      <alignment/>
    </xf>
    <xf numFmtId="0" fontId="6" fillId="0" borderId="28" xfId="0" applyFont="1" applyBorder="1" applyAlignment="1">
      <alignment/>
    </xf>
    <xf numFmtId="0" fontId="0" fillId="0" borderId="36" xfId="0" applyBorder="1" applyAlignment="1">
      <alignment horizontal="center"/>
    </xf>
    <xf numFmtId="0" fontId="9" fillId="0" borderId="37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right"/>
    </xf>
    <xf numFmtId="0" fontId="10" fillId="0" borderId="37" xfId="0" applyFont="1" applyBorder="1" applyAlignment="1">
      <alignment/>
    </xf>
    <xf numFmtId="0" fontId="1" fillId="0" borderId="36" xfId="0" applyFont="1" applyBorder="1" applyAlignment="1">
      <alignment horizontal="center" vertical="center" wrapText="1"/>
    </xf>
    <xf numFmtId="0" fontId="0" fillId="11" borderId="39" xfId="0" applyFill="1" applyBorder="1" applyAlignment="1">
      <alignment horizontal="right"/>
    </xf>
    <xf numFmtId="0" fontId="0" fillId="0" borderId="36" xfId="0" applyBorder="1" applyAlignment="1">
      <alignment horizontal="right"/>
    </xf>
    <xf numFmtId="0" fontId="6" fillId="0" borderId="40" xfId="0" applyFont="1" applyBorder="1" applyAlignment="1">
      <alignment horizontal="right"/>
    </xf>
    <xf numFmtId="0" fontId="0" fillId="11" borderId="19" xfId="0" applyFill="1" applyBorder="1" applyAlignment="1">
      <alignment horizontal="right"/>
    </xf>
    <xf numFmtId="0" fontId="6" fillId="0" borderId="20" xfId="0" applyFont="1" applyBorder="1" applyAlignment="1">
      <alignment horizontal="right"/>
    </xf>
    <xf numFmtId="0" fontId="0" fillId="11" borderId="19" xfId="0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0" fillId="10" borderId="19" xfId="0" applyFill="1" applyBorder="1" applyAlignment="1">
      <alignment horizontal="right"/>
    </xf>
    <xf numFmtId="0" fontId="0" fillId="10" borderId="19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19" xfId="0" applyFill="1" applyBorder="1" applyAlignment="1">
      <alignment horizontal="right"/>
    </xf>
    <xf numFmtId="0" fontId="0" fillId="11" borderId="21" xfId="0" applyFill="1" applyBorder="1" applyAlignment="1">
      <alignment horizontal="right"/>
    </xf>
    <xf numFmtId="0" fontId="6" fillId="0" borderId="23" xfId="0" applyFont="1" applyBorder="1" applyAlignment="1">
      <alignment horizontal="right"/>
    </xf>
    <xf numFmtId="0" fontId="0" fillId="11" borderId="39" xfId="0" applyFill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0" fillId="11" borderId="21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0" fillId="0" borderId="36" xfId="0" applyBorder="1" applyAlignment="1">
      <alignment/>
    </xf>
    <xf numFmtId="0" fontId="0" fillId="10" borderId="39" xfId="0" applyFill="1" applyBorder="1" applyAlignment="1">
      <alignment horizontal="right"/>
    </xf>
    <xf numFmtId="0" fontId="0" fillId="10" borderId="21" xfId="0" applyFill="1" applyBorder="1" applyAlignment="1">
      <alignment horizontal="right"/>
    </xf>
    <xf numFmtId="0" fontId="0" fillId="10" borderId="39" xfId="0" applyFill="1" applyBorder="1" applyAlignment="1">
      <alignment horizontal="center"/>
    </xf>
    <xf numFmtId="0" fontId="0" fillId="10" borderId="21" xfId="0" applyFill="1" applyBorder="1" applyAlignment="1">
      <alignment horizontal="center"/>
    </xf>
    <xf numFmtId="0" fontId="11" fillId="10" borderId="41" xfId="0" applyFont="1" applyFill="1" applyBorder="1" applyAlignment="1">
      <alignment horizontal="right" wrapText="1"/>
    </xf>
    <xf numFmtId="0" fontId="6" fillId="10" borderId="37" xfId="0" applyFont="1" applyFill="1" applyBorder="1" applyAlignment="1">
      <alignment/>
    </xf>
    <xf numFmtId="0" fontId="6" fillId="10" borderId="38" xfId="0" applyFont="1" applyFill="1" applyBorder="1" applyAlignment="1">
      <alignment/>
    </xf>
    <xf numFmtId="0" fontId="0" fillId="33" borderId="39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42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0" fillId="33" borderId="39" xfId="0" applyFill="1" applyBorder="1" applyAlignment="1">
      <alignment horizontal="right"/>
    </xf>
    <xf numFmtId="0" fontId="0" fillId="0" borderId="36" xfId="0" applyBorder="1" applyAlignment="1">
      <alignment/>
    </xf>
    <xf numFmtId="0" fontId="0" fillId="33" borderId="21" xfId="0" applyFill="1" applyBorder="1" applyAlignment="1">
      <alignment horizontal="right"/>
    </xf>
    <xf numFmtId="0" fontId="7" fillId="0" borderId="44" xfId="0" applyFont="1" applyBorder="1" applyAlignment="1">
      <alignment horizontal="center"/>
    </xf>
    <xf numFmtId="0" fontId="6" fillId="0" borderId="45" xfId="0" applyFont="1" applyBorder="1" applyAlignment="1">
      <alignment/>
    </xf>
    <xf numFmtId="0" fontId="6" fillId="0" borderId="46" xfId="0" applyFont="1" applyBorder="1" applyAlignment="1">
      <alignment/>
    </xf>
    <xf numFmtId="0" fontId="11" fillId="33" borderId="41" xfId="0" applyFont="1" applyFill="1" applyBorder="1" applyAlignment="1">
      <alignment horizontal="right" wrapText="1"/>
    </xf>
    <xf numFmtId="0" fontId="6" fillId="33" borderId="37" xfId="0" applyFont="1" applyFill="1" applyBorder="1" applyAlignment="1">
      <alignment/>
    </xf>
    <xf numFmtId="0" fontId="6" fillId="33" borderId="38" xfId="0" applyFont="1" applyFill="1" applyBorder="1" applyAlignment="1">
      <alignment/>
    </xf>
    <xf numFmtId="0" fontId="12" fillId="0" borderId="41" xfId="0" applyFont="1" applyBorder="1" applyAlignment="1">
      <alignment wrapText="1"/>
    </xf>
    <xf numFmtId="0" fontId="0" fillId="11" borderId="47" xfId="0" applyFill="1" applyBorder="1" applyAlignment="1">
      <alignment horizontal="right"/>
    </xf>
    <xf numFmtId="0" fontId="6" fillId="0" borderId="48" xfId="0" applyFont="1" applyBorder="1" applyAlignment="1">
      <alignment horizontal="right"/>
    </xf>
    <xf numFmtId="0" fontId="11" fillId="11" borderId="44" xfId="0" applyFont="1" applyFill="1" applyBorder="1" applyAlignment="1">
      <alignment horizontal="right" wrapText="1"/>
    </xf>
    <xf numFmtId="0" fontId="6" fillId="11" borderId="45" xfId="0" applyFont="1" applyFill="1" applyBorder="1" applyAlignment="1">
      <alignment/>
    </xf>
    <xf numFmtId="0" fontId="6" fillId="11" borderId="46" xfId="0" applyFont="1" applyFill="1" applyBorder="1" applyAlignment="1">
      <alignment/>
    </xf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1" fillId="7" borderId="15" xfId="0" applyFont="1" applyFill="1" applyBorder="1" applyAlignment="1">
      <alignment horizontal="center" wrapText="1"/>
    </xf>
    <xf numFmtId="0" fontId="0" fillId="7" borderId="15" xfId="0" applyFill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0" fontId="0" fillId="33" borderId="15" xfId="0" applyFill="1" applyBorder="1" applyAlignment="1">
      <alignment horizontal="center"/>
    </xf>
    <xf numFmtId="0" fontId="1" fillId="2" borderId="15" xfId="0" applyFont="1" applyFill="1" applyBorder="1" applyAlignment="1">
      <alignment horizontal="center" wrapText="1"/>
    </xf>
    <xf numFmtId="0" fontId="0" fillId="7" borderId="12" xfId="0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10" borderId="15" xfId="0" applyFill="1" applyBorder="1" applyAlignment="1">
      <alignment horizontal="center"/>
    </xf>
    <xf numFmtId="0" fontId="1" fillId="0" borderId="49" xfId="0" applyFont="1" applyBorder="1" applyAlignment="1">
      <alignment horizontal="right" wrapText="1"/>
    </xf>
    <xf numFmtId="0" fontId="1" fillId="0" borderId="29" xfId="0" applyFont="1" applyBorder="1" applyAlignment="1">
      <alignment horizontal="right" wrapText="1"/>
    </xf>
    <xf numFmtId="0" fontId="1" fillId="0" borderId="19" xfId="0" applyFont="1" applyBorder="1" applyAlignment="1">
      <alignment horizont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8" fillId="0" borderId="15" xfId="0" applyFont="1" applyBorder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0" fontId="0" fillId="0" borderId="39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40" xfId="0" applyBorder="1" applyAlignment="1">
      <alignment horizontal="center"/>
    </xf>
    <xf numFmtId="0" fontId="1" fillId="0" borderId="20" xfId="0" applyFont="1" applyBorder="1" applyAlignment="1">
      <alignment horizontal="center" wrapText="1"/>
    </xf>
    <xf numFmtId="0" fontId="0" fillId="34" borderId="15" xfId="0" applyFill="1" applyBorder="1" applyAlignment="1">
      <alignment horizontal="center" vertical="center" wrapText="1"/>
    </xf>
    <xf numFmtId="0" fontId="0" fillId="0" borderId="52" xfId="0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47" xfId="0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3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33" borderId="12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E26"/>
  <sheetViews>
    <sheetView zoomScalePageLayoutView="0" workbookViewId="0" topLeftCell="A4">
      <pane xSplit="1" ySplit="7" topLeftCell="B11" activePane="bottomRight" state="frozen"/>
      <selection pane="topLeft" activeCell="A4" sqref="A4"/>
      <selection pane="topRight" activeCell="B4" sqref="B4"/>
      <selection pane="bottomLeft" activeCell="A11" sqref="A11"/>
      <selection pane="bottomRight" activeCell="AG19" sqref="AG19"/>
    </sheetView>
  </sheetViews>
  <sheetFormatPr defaultColWidth="9.00390625" defaultRowHeight="12.75" outlineLevelCol="1"/>
  <cols>
    <col min="1" max="1" width="8.00390625" style="0" customWidth="1"/>
    <col min="2" max="2" width="7.00390625" style="0" customWidth="1"/>
    <col min="3" max="3" width="6.875" style="0" customWidth="1"/>
    <col min="4" max="25" width="5.875" style="0" customWidth="1"/>
    <col min="26" max="31" width="5.875" style="0" hidden="1" customWidth="1" outlineLevel="1"/>
    <col min="32" max="32" width="9.125" style="0" customWidth="1" collapsed="1"/>
  </cols>
  <sheetData>
    <row r="5" ht="15">
      <c r="B5" s="10" t="s">
        <v>27</v>
      </c>
    </row>
    <row r="6" ht="15">
      <c r="B6" s="10" t="s">
        <v>104</v>
      </c>
    </row>
    <row r="7" ht="13.5" thickBot="1"/>
    <row r="8" spans="1:31" ht="15.75" customHeight="1" thickBot="1">
      <c r="A8" s="7" t="s">
        <v>25</v>
      </c>
      <c r="B8" s="185" t="s">
        <v>4</v>
      </c>
      <c r="C8" s="186"/>
      <c r="D8" s="187"/>
      <c r="E8" s="193" t="s">
        <v>3</v>
      </c>
      <c r="F8" s="194"/>
      <c r="G8" s="194"/>
      <c r="H8" s="194"/>
      <c r="I8" s="194"/>
      <c r="J8" s="194"/>
      <c r="K8" s="194"/>
      <c r="L8" s="194"/>
      <c r="M8" s="195"/>
      <c r="N8" s="193" t="s">
        <v>9</v>
      </c>
      <c r="O8" s="194"/>
      <c r="P8" s="195"/>
      <c r="Q8" s="193" t="s">
        <v>3</v>
      </c>
      <c r="R8" s="194"/>
      <c r="S8" s="194"/>
      <c r="T8" s="194"/>
      <c r="U8" s="194"/>
      <c r="V8" s="194"/>
      <c r="W8" s="194"/>
      <c r="X8" s="194"/>
      <c r="Y8" s="194"/>
      <c r="Z8" s="22"/>
      <c r="AA8" s="23"/>
      <c r="AB8" s="23" t="s">
        <v>11</v>
      </c>
      <c r="AC8" s="23"/>
      <c r="AD8" s="23"/>
      <c r="AE8" s="24"/>
    </row>
    <row r="9" spans="1:31" ht="15.75" customHeight="1">
      <c r="A9" s="8" t="s">
        <v>26</v>
      </c>
      <c r="B9" s="188" t="s">
        <v>5</v>
      </c>
      <c r="C9" s="189"/>
      <c r="D9" s="189"/>
      <c r="E9" s="190" t="s">
        <v>6</v>
      </c>
      <c r="F9" s="191"/>
      <c r="G9" s="192"/>
      <c r="H9" s="190" t="s">
        <v>7</v>
      </c>
      <c r="I9" s="191"/>
      <c r="J9" s="192"/>
      <c r="K9" s="190" t="s">
        <v>8</v>
      </c>
      <c r="L9" s="191"/>
      <c r="M9" s="192"/>
      <c r="N9" s="189" t="s">
        <v>10</v>
      </c>
      <c r="O9" s="189"/>
      <c r="P9" s="189"/>
      <c r="Q9" s="190" t="s">
        <v>6</v>
      </c>
      <c r="R9" s="191"/>
      <c r="S9" s="192"/>
      <c r="T9" s="190" t="s">
        <v>7</v>
      </c>
      <c r="U9" s="191"/>
      <c r="V9" s="192"/>
      <c r="W9" s="190" t="s">
        <v>8</v>
      </c>
      <c r="X9" s="191"/>
      <c r="Y9" s="192"/>
      <c r="Z9" s="25" t="s">
        <v>12</v>
      </c>
      <c r="AA9" s="1"/>
      <c r="AB9" s="2"/>
      <c r="AC9" s="3" t="s">
        <v>13</v>
      </c>
      <c r="AD9" s="4"/>
      <c r="AE9" s="26"/>
    </row>
    <row r="10" spans="1:31" ht="15.75" customHeight="1">
      <c r="A10" s="9"/>
      <c r="B10" s="6" t="s">
        <v>0</v>
      </c>
      <c r="C10" s="6" t="s">
        <v>1</v>
      </c>
      <c r="D10" s="3" t="s">
        <v>2</v>
      </c>
      <c r="E10" s="11" t="s">
        <v>0</v>
      </c>
      <c r="F10" s="6" t="s">
        <v>1</v>
      </c>
      <c r="G10" s="12" t="s">
        <v>2</v>
      </c>
      <c r="H10" s="11" t="s">
        <v>0</v>
      </c>
      <c r="I10" s="6" t="s">
        <v>1</v>
      </c>
      <c r="J10" s="12" t="s">
        <v>2</v>
      </c>
      <c r="K10" s="11" t="s">
        <v>0</v>
      </c>
      <c r="L10" s="6" t="s">
        <v>1</v>
      </c>
      <c r="M10" s="12" t="s">
        <v>2</v>
      </c>
      <c r="N10" s="5" t="s">
        <v>0</v>
      </c>
      <c r="O10" s="6" t="s">
        <v>1</v>
      </c>
      <c r="P10" s="3" t="s">
        <v>2</v>
      </c>
      <c r="Q10" s="11" t="s">
        <v>0</v>
      </c>
      <c r="R10" s="6" t="s">
        <v>1</v>
      </c>
      <c r="S10" s="12" t="s">
        <v>2</v>
      </c>
      <c r="T10" s="11" t="s">
        <v>0</v>
      </c>
      <c r="U10" s="6" t="s">
        <v>1</v>
      </c>
      <c r="V10" s="12" t="s">
        <v>2</v>
      </c>
      <c r="W10" s="11" t="s">
        <v>0</v>
      </c>
      <c r="X10" s="6" t="s">
        <v>1</v>
      </c>
      <c r="Y10" s="12" t="s">
        <v>2</v>
      </c>
      <c r="Z10" s="11" t="s">
        <v>0</v>
      </c>
      <c r="AA10" s="6" t="s">
        <v>1</v>
      </c>
      <c r="AB10" s="6" t="s">
        <v>2</v>
      </c>
      <c r="AC10" s="6" t="s">
        <v>0</v>
      </c>
      <c r="AD10" s="6" t="s">
        <v>1</v>
      </c>
      <c r="AE10" s="12" t="s">
        <v>2</v>
      </c>
    </row>
    <row r="11" spans="1:31" ht="12.75">
      <c r="A11" s="9"/>
      <c r="B11" s="124" t="s">
        <v>118</v>
      </c>
      <c r="C11" s="124" t="s">
        <v>119</v>
      </c>
      <c r="D11" s="3"/>
      <c r="E11" s="11"/>
      <c r="F11" s="6"/>
      <c r="G11" s="12"/>
      <c r="H11" s="11"/>
      <c r="I11" s="6"/>
      <c r="J11" s="12"/>
      <c r="K11" s="11"/>
      <c r="L11" s="6"/>
      <c r="M11" s="12"/>
      <c r="N11" s="5"/>
      <c r="O11" s="6"/>
      <c r="P11" s="3"/>
      <c r="Q11" s="11"/>
      <c r="R11" s="6"/>
      <c r="S11" s="12"/>
      <c r="T11" s="11"/>
      <c r="U11" s="6"/>
      <c r="V11" s="12"/>
      <c r="W11" s="11"/>
      <c r="X11" s="6"/>
      <c r="Y11" s="12"/>
      <c r="Z11" s="11"/>
      <c r="AA11" s="6"/>
      <c r="AB11" s="6"/>
      <c r="AC11" s="6"/>
      <c r="AD11" s="6"/>
      <c r="AE11" s="12"/>
    </row>
    <row r="12" spans="1:31" ht="15.75" customHeight="1">
      <c r="A12" s="44" t="s">
        <v>14</v>
      </c>
      <c r="B12" s="17">
        <f>E12+H12+K12</f>
        <v>18</v>
      </c>
      <c r="C12" s="17">
        <f>F12+I12+L12</f>
        <v>19</v>
      </c>
      <c r="D12" s="18">
        <f>G12+J12+M12</f>
        <v>18.3</v>
      </c>
      <c r="E12" s="11">
        <v>8</v>
      </c>
      <c r="F12" s="6">
        <v>8</v>
      </c>
      <c r="G12" s="13">
        <f aca="true" t="shared" si="0" ref="G12:G21">(E12*8+F12*4)/12</f>
        <v>8</v>
      </c>
      <c r="H12" s="11">
        <v>8</v>
      </c>
      <c r="I12" s="6">
        <v>9</v>
      </c>
      <c r="J12" s="13">
        <f aca="true" t="shared" si="1" ref="J12:J21">(H12*8+I12*4)/12</f>
        <v>8.3</v>
      </c>
      <c r="K12" s="11">
        <v>2</v>
      </c>
      <c r="L12" s="6">
        <v>2</v>
      </c>
      <c r="M12" s="13">
        <f aca="true" t="shared" si="2" ref="M12:M21">(K12*8+L12*4)/12</f>
        <v>2</v>
      </c>
      <c r="N12" s="20">
        <f>Q12+T12+W12</f>
        <v>402</v>
      </c>
      <c r="O12" s="17">
        <f>R12+U12+X12</f>
        <v>444</v>
      </c>
      <c r="P12" s="19">
        <f>S12+V12+Y12</f>
        <v>416</v>
      </c>
      <c r="Q12" s="11">
        <v>183</v>
      </c>
      <c r="R12" s="6">
        <v>188</v>
      </c>
      <c r="S12" s="33">
        <f aca="true" t="shared" si="3" ref="S12:S22">(Q12*8+R12*4)/12</f>
        <v>185</v>
      </c>
      <c r="T12" s="11">
        <v>182</v>
      </c>
      <c r="U12" s="6">
        <v>206</v>
      </c>
      <c r="V12" s="33">
        <f>(T12*8+U12*4)/12</f>
        <v>190</v>
      </c>
      <c r="W12" s="11">
        <v>37</v>
      </c>
      <c r="X12" s="6">
        <v>50</v>
      </c>
      <c r="Y12" s="33">
        <f>(W12*8+X12*4)/12</f>
        <v>41</v>
      </c>
      <c r="Z12" s="27">
        <v>1</v>
      </c>
      <c r="AA12" s="17">
        <v>1</v>
      </c>
      <c r="AB12" s="33">
        <f aca="true" t="shared" si="4" ref="AB12:AB21">(Z12*8+AA12*4)/12</f>
        <v>1</v>
      </c>
      <c r="AC12" s="17">
        <v>25</v>
      </c>
      <c r="AD12" s="17">
        <v>25</v>
      </c>
      <c r="AE12" s="29">
        <f aca="true" t="shared" si="5" ref="AE12:AE20">(AC12*8+AD12*4)/12</f>
        <v>25</v>
      </c>
    </row>
    <row r="13" spans="1:31" ht="15.75" customHeight="1">
      <c r="A13" s="44" t="s">
        <v>15</v>
      </c>
      <c r="B13" s="17">
        <f aca="true" t="shared" si="6" ref="B13:B21">E13+H13+K13</f>
        <v>21</v>
      </c>
      <c r="C13" s="17">
        <f aca="true" t="shared" si="7" ref="C13:C21">F13+I13+L13</f>
        <v>20</v>
      </c>
      <c r="D13" s="18">
        <f>G13+J13+M13</f>
        <v>20.7</v>
      </c>
      <c r="E13" s="11">
        <v>9</v>
      </c>
      <c r="F13" s="6">
        <v>8</v>
      </c>
      <c r="G13" s="13">
        <f t="shared" si="0"/>
        <v>8.7</v>
      </c>
      <c r="H13" s="6">
        <v>10</v>
      </c>
      <c r="I13" s="6">
        <v>10</v>
      </c>
      <c r="J13" s="13">
        <f t="shared" si="1"/>
        <v>10</v>
      </c>
      <c r="K13" s="11">
        <v>2</v>
      </c>
      <c r="L13" s="6">
        <v>2</v>
      </c>
      <c r="M13" s="13">
        <f t="shared" si="2"/>
        <v>2</v>
      </c>
      <c r="N13" s="20">
        <f aca="true" t="shared" si="8" ref="N13:N21">Q13+T13+W13</f>
        <v>486</v>
      </c>
      <c r="O13" s="17">
        <f aca="true" t="shared" si="9" ref="O13:O21">R13+U13+X13</f>
        <v>475</v>
      </c>
      <c r="P13" s="19">
        <f aca="true" t="shared" si="10" ref="P13:P21">S13+V13+Y13</f>
        <v>482</v>
      </c>
      <c r="Q13" s="11">
        <v>208</v>
      </c>
      <c r="R13" s="6">
        <v>194</v>
      </c>
      <c r="S13" s="33">
        <f t="shared" si="3"/>
        <v>203</v>
      </c>
      <c r="T13" s="11">
        <v>232</v>
      </c>
      <c r="U13" s="6">
        <v>231</v>
      </c>
      <c r="V13" s="33">
        <f aca="true" t="shared" si="11" ref="V13:V22">(T13*8+U13*4)/12</f>
        <v>232</v>
      </c>
      <c r="W13" s="11">
        <v>46</v>
      </c>
      <c r="X13" s="6">
        <v>50</v>
      </c>
      <c r="Y13" s="33">
        <f aca="true" t="shared" si="12" ref="Y13:Y22">(W13*8+X13*4)/12</f>
        <v>47</v>
      </c>
      <c r="Z13" s="27">
        <v>1</v>
      </c>
      <c r="AA13" s="17">
        <v>1</v>
      </c>
      <c r="AB13" s="33">
        <f t="shared" si="4"/>
        <v>1</v>
      </c>
      <c r="AC13" s="17">
        <v>25</v>
      </c>
      <c r="AD13" s="17">
        <v>25</v>
      </c>
      <c r="AE13" s="29">
        <f t="shared" si="5"/>
        <v>25</v>
      </c>
    </row>
    <row r="14" spans="1:31" ht="15.75" customHeight="1">
      <c r="A14" s="44" t="s">
        <v>16</v>
      </c>
      <c r="B14" s="17">
        <f t="shared" si="6"/>
        <v>18</v>
      </c>
      <c r="C14" s="17">
        <f t="shared" si="7"/>
        <v>18</v>
      </c>
      <c r="D14" s="18">
        <f>G14+J14+M14</f>
        <v>18</v>
      </c>
      <c r="E14" s="11">
        <v>8</v>
      </c>
      <c r="F14" s="6">
        <v>8</v>
      </c>
      <c r="G14" s="13">
        <f t="shared" si="0"/>
        <v>8</v>
      </c>
      <c r="H14" s="6">
        <v>8</v>
      </c>
      <c r="I14" s="6">
        <v>9</v>
      </c>
      <c r="J14" s="13">
        <f t="shared" si="1"/>
        <v>8.3</v>
      </c>
      <c r="K14" s="11">
        <v>2</v>
      </c>
      <c r="L14" s="6">
        <v>1</v>
      </c>
      <c r="M14" s="13">
        <f t="shared" si="2"/>
        <v>1.7</v>
      </c>
      <c r="N14" s="20">
        <f t="shared" si="8"/>
        <v>382</v>
      </c>
      <c r="O14" s="17">
        <f t="shared" si="9"/>
        <v>385</v>
      </c>
      <c r="P14" s="19">
        <f t="shared" si="10"/>
        <v>383</v>
      </c>
      <c r="Q14" s="11">
        <v>172</v>
      </c>
      <c r="R14" s="6">
        <v>183</v>
      </c>
      <c r="S14" s="33">
        <f t="shared" si="3"/>
        <v>176</v>
      </c>
      <c r="T14" s="11">
        <v>167</v>
      </c>
      <c r="U14" s="6">
        <v>177</v>
      </c>
      <c r="V14" s="33">
        <f t="shared" si="11"/>
        <v>170</v>
      </c>
      <c r="W14" s="11">
        <v>43</v>
      </c>
      <c r="X14" s="6">
        <v>25</v>
      </c>
      <c r="Y14" s="33">
        <f t="shared" si="12"/>
        <v>37</v>
      </c>
      <c r="Z14" s="27">
        <v>1</v>
      </c>
      <c r="AA14" s="17">
        <v>1</v>
      </c>
      <c r="AB14" s="33">
        <f t="shared" si="4"/>
        <v>1</v>
      </c>
      <c r="AC14" s="17">
        <v>25</v>
      </c>
      <c r="AD14" s="17">
        <v>25</v>
      </c>
      <c r="AE14" s="29">
        <f t="shared" si="5"/>
        <v>25</v>
      </c>
    </row>
    <row r="15" spans="1:31" ht="15.75" customHeight="1">
      <c r="A15" s="44" t="s">
        <v>17</v>
      </c>
      <c r="B15" s="17">
        <f t="shared" si="6"/>
        <v>10</v>
      </c>
      <c r="C15" s="17">
        <f t="shared" si="7"/>
        <v>10</v>
      </c>
      <c r="D15" s="18">
        <f aca="true" t="shared" si="13" ref="D15:D21">G15+J15+M15</f>
        <v>10</v>
      </c>
      <c r="E15" s="11">
        <v>4</v>
      </c>
      <c r="F15" s="6">
        <v>4</v>
      </c>
      <c r="G15" s="13">
        <f t="shared" si="0"/>
        <v>4</v>
      </c>
      <c r="H15" s="6">
        <v>5</v>
      </c>
      <c r="I15" s="6">
        <v>5</v>
      </c>
      <c r="J15" s="13">
        <f t="shared" si="1"/>
        <v>5</v>
      </c>
      <c r="K15" s="11">
        <v>1</v>
      </c>
      <c r="L15" s="6">
        <v>1</v>
      </c>
      <c r="M15" s="13">
        <f t="shared" si="2"/>
        <v>1</v>
      </c>
      <c r="N15" s="20">
        <f t="shared" si="8"/>
        <v>202</v>
      </c>
      <c r="O15" s="17">
        <f t="shared" si="9"/>
        <v>203</v>
      </c>
      <c r="P15" s="19">
        <f t="shared" si="10"/>
        <v>202</v>
      </c>
      <c r="Q15" s="11">
        <v>91</v>
      </c>
      <c r="R15" s="6">
        <v>85</v>
      </c>
      <c r="S15" s="33">
        <f t="shared" si="3"/>
        <v>89</v>
      </c>
      <c r="T15" s="11">
        <v>92</v>
      </c>
      <c r="U15" s="6">
        <v>98</v>
      </c>
      <c r="V15" s="33">
        <f t="shared" si="11"/>
        <v>94</v>
      </c>
      <c r="W15" s="11">
        <v>19</v>
      </c>
      <c r="X15" s="6">
        <v>20</v>
      </c>
      <c r="Y15" s="33">
        <f t="shared" si="12"/>
        <v>19</v>
      </c>
      <c r="Z15" s="27"/>
      <c r="AA15" s="17"/>
      <c r="AB15" s="33">
        <f t="shared" si="4"/>
        <v>0</v>
      </c>
      <c r="AC15" s="21"/>
      <c r="AD15" s="17"/>
      <c r="AE15" s="29">
        <f t="shared" si="5"/>
        <v>0</v>
      </c>
    </row>
    <row r="16" spans="1:31" ht="15.75" customHeight="1">
      <c r="A16" s="44" t="s">
        <v>18</v>
      </c>
      <c r="B16" s="17">
        <f t="shared" si="6"/>
        <v>33</v>
      </c>
      <c r="C16" s="17">
        <f t="shared" si="7"/>
        <v>35</v>
      </c>
      <c r="D16" s="18">
        <f t="shared" si="13"/>
        <v>33.6</v>
      </c>
      <c r="E16" s="11">
        <v>14</v>
      </c>
      <c r="F16" s="6">
        <v>15</v>
      </c>
      <c r="G16" s="13">
        <f t="shared" si="0"/>
        <v>14.3</v>
      </c>
      <c r="H16" s="6">
        <v>15</v>
      </c>
      <c r="I16" s="6">
        <v>16</v>
      </c>
      <c r="J16" s="13">
        <f t="shared" si="1"/>
        <v>15.3</v>
      </c>
      <c r="K16" s="11">
        <v>4</v>
      </c>
      <c r="L16" s="6">
        <v>4</v>
      </c>
      <c r="M16" s="13">
        <f t="shared" si="2"/>
        <v>4</v>
      </c>
      <c r="N16" s="20">
        <f t="shared" si="8"/>
        <v>768</v>
      </c>
      <c r="O16" s="17">
        <f t="shared" si="9"/>
        <v>826</v>
      </c>
      <c r="P16" s="19">
        <f t="shared" si="10"/>
        <v>787</v>
      </c>
      <c r="Q16" s="11">
        <v>343</v>
      </c>
      <c r="R16" s="6">
        <v>359</v>
      </c>
      <c r="S16" s="33">
        <f t="shared" si="3"/>
        <v>348</v>
      </c>
      <c r="T16" s="11">
        <v>333</v>
      </c>
      <c r="U16" s="6">
        <v>367</v>
      </c>
      <c r="V16" s="33">
        <f t="shared" si="11"/>
        <v>344</v>
      </c>
      <c r="W16" s="11">
        <v>92</v>
      </c>
      <c r="X16" s="6">
        <v>100</v>
      </c>
      <c r="Y16" s="33">
        <f t="shared" si="12"/>
        <v>95</v>
      </c>
      <c r="Z16" s="27">
        <v>1</v>
      </c>
      <c r="AA16" s="17">
        <v>1</v>
      </c>
      <c r="AB16" s="33">
        <f t="shared" si="4"/>
        <v>1</v>
      </c>
      <c r="AC16" s="17">
        <v>25</v>
      </c>
      <c r="AD16" s="17">
        <v>25</v>
      </c>
      <c r="AE16" s="29">
        <f t="shared" si="5"/>
        <v>25</v>
      </c>
    </row>
    <row r="17" spans="1:31" ht="15.75" customHeight="1">
      <c r="A17" s="44" t="s">
        <v>19</v>
      </c>
      <c r="B17" s="17">
        <f t="shared" si="6"/>
        <v>35</v>
      </c>
      <c r="C17" s="17">
        <f t="shared" si="7"/>
        <v>36</v>
      </c>
      <c r="D17" s="18">
        <f t="shared" si="13"/>
        <v>35.3</v>
      </c>
      <c r="E17" s="11">
        <v>13</v>
      </c>
      <c r="F17" s="6">
        <v>13</v>
      </c>
      <c r="G17" s="13">
        <f t="shared" si="0"/>
        <v>13</v>
      </c>
      <c r="H17" s="6">
        <v>16</v>
      </c>
      <c r="I17" s="6">
        <v>17</v>
      </c>
      <c r="J17" s="13">
        <f t="shared" si="1"/>
        <v>16.3</v>
      </c>
      <c r="K17" s="11">
        <v>6</v>
      </c>
      <c r="L17" s="6">
        <v>6</v>
      </c>
      <c r="M17" s="13">
        <f t="shared" si="2"/>
        <v>6</v>
      </c>
      <c r="N17" s="20">
        <f t="shared" si="8"/>
        <v>881</v>
      </c>
      <c r="O17" s="17">
        <f t="shared" si="9"/>
        <v>915</v>
      </c>
      <c r="P17" s="19">
        <f t="shared" si="10"/>
        <v>892</v>
      </c>
      <c r="Q17" s="11">
        <v>324</v>
      </c>
      <c r="R17" s="6">
        <v>331</v>
      </c>
      <c r="S17" s="33">
        <f t="shared" si="3"/>
        <v>326</v>
      </c>
      <c r="T17" s="11">
        <v>414</v>
      </c>
      <c r="U17" s="6">
        <v>434</v>
      </c>
      <c r="V17" s="33">
        <f t="shared" si="11"/>
        <v>421</v>
      </c>
      <c r="W17" s="11">
        <v>143</v>
      </c>
      <c r="X17" s="6">
        <v>150</v>
      </c>
      <c r="Y17" s="33">
        <f t="shared" si="12"/>
        <v>145</v>
      </c>
      <c r="Z17" s="27">
        <v>1</v>
      </c>
      <c r="AA17" s="17">
        <v>1</v>
      </c>
      <c r="AB17" s="33">
        <f t="shared" si="4"/>
        <v>1</v>
      </c>
      <c r="AC17" s="17">
        <v>25</v>
      </c>
      <c r="AD17" s="17">
        <v>25</v>
      </c>
      <c r="AE17" s="29">
        <f t="shared" si="5"/>
        <v>25</v>
      </c>
    </row>
    <row r="18" spans="1:31" ht="15.75" customHeight="1">
      <c r="A18" s="44" t="s">
        <v>20</v>
      </c>
      <c r="B18" s="17">
        <f t="shared" si="6"/>
        <v>34</v>
      </c>
      <c r="C18" s="17">
        <f t="shared" si="7"/>
        <v>35</v>
      </c>
      <c r="D18" s="18">
        <f t="shared" si="13"/>
        <v>34.3</v>
      </c>
      <c r="E18" s="11">
        <v>14</v>
      </c>
      <c r="F18" s="6">
        <v>14</v>
      </c>
      <c r="G18" s="13">
        <f t="shared" si="0"/>
        <v>14</v>
      </c>
      <c r="H18" s="6">
        <v>15</v>
      </c>
      <c r="I18" s="6">
        <v>15</v>
      </c>
      <c r="J18" s="13">
        <f t="shared" si="1"/>
        <v>15</v>
      </c>
      <c r="K18" s="11">
        <v>5</v>
      </c>
      <c r="L18" s="6">
        <v>6</v>
      </c>
      <c r="M18" s="13">
        <f t="shared" si="2"/>
        <v>5.3</v>
      </c>
      <c r="N18" s="20">
        <f t="shared" si="8"/>
        <v>844</v>
      </c>
      <c r="O18" s="17">
        <f t="shared" si="9"/>
        <v>844</v>
      </c>
      <c r="P18" s="19">
        <f t="shared" si="10"/>
        <v>844</v>
      </c>
      <c r="Q18" s="11">
        <v>346</v>
      </c>
      <c r="R18" s="6">
        <v>334</v>
      </c>
      <c r="S18" s="33">
        <f t="shared" si="3"/>
        <v>342</v>
      </c>
      <c r="T18" s="11">
        <v>370</v>
      </c>
      <c r="U18" s="6">
        <v>370</v>
      </c>
      <c r="V18" s="33">
        <f t="shared" si="11"/>
        <v>370</v>
      </c>
      <c r="W18" s="11">
        <v>128</v>
      </c>
      <c r="X18" s="6">
        <v>140</v>
      </c>
      <c r="Y18" s="33">
        <f t="shared" si="12"/>
        <v>132</v>
      </c>
      <c r="Z18" s="27">
        <v>1</v>
      </c>
      <c r="AA18" s="17">
        <v>1</v>
      </c>
      <c r="AB18" s="33">
        <f t="shared" si="4"/>
        <v>1</v>
      </c>
      <c r="AC18" s="17">
        <v>25</v>
      </c>
      <c r="AD18" s="17">
        <v>25</v>
      </c>
      <c r="AE18" s="29">
        <f t="shared" si="5"/>
        <v>25</v>
      </c>
    </row>
    <row r="19" spans="1:31" ht="15.75" customHeight="1">
      <c r="A19" s="44" t="s">
        <v>21</v>
      </c>
      <c r="B19" s="17">
        <f t="shared" si="6"/>
        <v>9</v>
      </c>
      <c r="C19" s="17">
        <f t="shared" si="7"/>
        <v>9</v>
      </c>
      <c r="D19" s="18">
        <f t="shared" si="13"/>
        <v>9</v>
      </c>
      <c r="E19" s="11">
        <v>4</v>
      </c>
      <c r="F19" s="6">
        <v>4</v>
      </c>
      <c r="G19" s="13">
        <f t="shared" si="0"/>
        <v>4</v>
      </c>
      <c r="H19" s="6">
        <v>5</v>
      </c>
      <c r="I19" s="6">
        <v>5</v>
      </c>
      <c r="J19" s="13">
        <f t="shared" si="1"/>
        <v>5</v>
      </c>
      <c r="K19" s="11"/>
      <c r="L19" s="6"/>
      <c r="M19" s="13">
        <f t="shared" si="2"/>
        <v>0</v>
      </c>
      <c r="N19" s="20">
        <f t="shared" si="8"/>
        <v>196</v>
      </c>
      <c r="O19" s="17">
        <f t="shared" si="9"/>
        <v>201</v>
      </c>
      <c r="P19" s="19">
        <f t="shared" si="10"/>
        <v>198</v>
      </c>
      <c r="Q19" s="11">
        <v>95</v>
      </c>
      <c r="R19" s="6">
        <v>98</v>
      </c>
      <c r="S19" s="33">
        <f t="shared" si="3"/>
        <v>96</v>
      </c>
      <c r="T19" s="11">
        <v>101</v>
      </c>
      <c r="U19" s="6">
        <v>103</v>
      </c>
      <c r="V19" s="33">
        <f t="shared" si="11"/>
        <v>102</v>
      </c>
      <c r="W19" s="11"/>
      <c r="X19" s="6"/>
      <c r="Y19" s="33">
        <f t="shared" si="12"/>
        <v>0</v>
      </c>
      <c r="Z19" s="27"/>
      <c r="AA19" s="17"/>
      <c r="AB19" s="33">
        <f t="shared" si="4"/>
        <v>0</v>
      </c>
      <c r="AC19" s="17"/>
      <c r="AD19" s="17"/>
      <c r="AE19" s="29">
        <f t="shared" si="5"/>
        <v>0</v>
      </c>
    </row>
    <row r="20" spans="1:31" ht="15.75" customHeight="1">
      <c r="A20" s="44" t="s">
        <v>22</v>
      </c>
      <c r="B20" s="17">
        <f t="shared" si="6"/>
        <v>21</v>
      </c>
      <c r="C20" s="17">
        <f t="shared" si="7"/>
        <v>22</v>
      </c>
      <c r="D20" s="18">
        <f t="shared" si="13"/>
        <v>21.3</v>
      </c>
      <c r="E20" s="11">
        <v>10</v>
      </c>
      <c r="F20" s="6">
        <v>10</v>
      </c>
      <c r="G20" s="13">
        <f t="shared" si="0"/>
        <v>10</v>
      </c>
      <c r="H20" s="6">
        <v>9</v>
      </c>
      <c r="I20" s="6">
        <v>10</v>
      </c>
      <c r="J20" s="13">
        <f t="shared" si="1"/>
        <v>9.3</v>
      </c>
      <c r="K20" s="11">
        <v>2</v>
      </c>
      <c r="L20" s="6">
        <v>2</v>
      </c>
      <c r="M20" s="13">
        <f t="shared" si="2"/>
        <v>2</v>
      </c>
      <c r="N20" s="20">
        <f t="shared" si="8"/>
        <v>512</v>
      </c>
      <c r="O20" s="17">
        <f t="shared" si="9"/>
        <v>519</v>
      </c>
      <c r="P20" s="19">
        <f t="shared" si="10"/>
        <v>514</v>
      </c>
      <c r="Q20" s="11">
        <v>240</v>
      </c>
      <c r="R20" s="6">
        <v>250</v>
      </c>
      <c r="S20" s="33">
        <f t="shared" si="3"/>
        <v>243</v>
      </c>
      <c r="T20" s="11">
        <v>218</v>
      </c>
      <c r="U20" s="6">
        <v>219</v>
      </c>
      <c r="V20" s="33">
        <f t="shared" si="11"/>
        <v>218</v>
      </c>
      <c r="W20" s="11">
        <v>54</v>
      </c>
      <c r="X20" s="6">
        <v>50</v>
      </c>
      <c r="Y20" s="33">
        <f t="shared" si="12"/>
        <v>53</v>
      </c>
      <c r="Z20" s="27">
        <v>5</v>
      </c>
      <c r="AA20" s="17">
        <v>5</v>
      </c>
      <c r="AB20" s="33">
        <f t="shared" si="4"/>
        <v>5</v>
      </c>
      <c r="AC20" s="17">
        <v>125</v>
      </c>
      <c r="AD20" s="17">
        <v>125</v>
      </c>
      <c r="AE20" s="29">
        <f t="shared" si="5"/>
        <v>125</v>
      </c>
    </row>
    <row r="21" spans="1:31" ht="15.75" customHeight="1">
      <c r="A21" s="44" t="s">
        <v>23</v>
      </c>
      <c r="B21" s="17">
        <f t="shared" si="6"/>
        <v>9</v>
      </c>
      <c r="C21" s="17">
        <f t="shared" si="7"/>
        <v>9</v>
      </c>
      <c r="D21" s="18">
        <f t="shared" si="13"/>
        <v>9</v>
      </c>
      <c r="E21" s="11">
        <v>4</v>
      </c>
      <c r="F21" s="6">
        <v>4</v>
      </c>
      <c r="G21" s="13">
        <f t="shared" si="0"/>
        <v>4</v>
      </c>
      <c r="H21" s="11">
        <v>5</v>
      </c>
      <c r="I21" s="6">
        <v>5</v>
      </c>
      <c r="J21" s="13">
        <f t="shared" si="1"/>
        <v>5</v>
      </c>
      <c r="K21" s="11"/>
      <c r="L21" s="6"/>
      <c r="M21" s="13">
        <f t="shared" si="2"/>
        <v>0</v>
      </c>
      <c r="N21" s="20">
        <f t="shared" si="8"/>
        <v>139</v>
      </c>
      <c r="O21" s="17">
        <f t="shared" si="9"/>
        <v>150</v>
      </c>
      <c r="P21" s="19">
        <f t="shared" si="10"/>
        <v>143</v>
      </c>
      <c r="Q21" s="11">
        <v>65</v>
      </c>
      <c r="R21" s="6">
        <v>77</v>
      </c>
      <c r="S21" s="33">
        <f t="shared" si="3"/>
        <v>69</v>
      </c>
      <c r="T21" s="11">
        <v>74</v>
      </c>
      <c r="U21" s="6">
        <v>73</v>
      </c>
      <c r="V21" s="33">
        <f t="shared" si="11"/>
        <v>74</v>
      </c>
      <c r="W21" s="11"/>
      <c r="X21" s="6"/>
      <c r="Y21" s="33">
        <f t="shared" si="12"/>
        <v>0</v>
      </c>
      <c r="Z21" s="27">
        <v>1</v>
      </c>
      <c r="AA21" s="17">
        <v>1</v>
      </c>
      <c r="AB21" s="33">
        <f t="shared" si="4"/>
        <v>1</v>
      </c>
      <c r="AC21" s="17">
        <v>25</v>
      </c>
      <c r="AD21" s="17">
        <v>25</v>
      </c>
      <c r="AE21" s="29">
        <f>(AC21*8+AD21*4)/12</f>
        <v>25</v>
      </c>
    </row>
    <row r="22" spans="1:31" ht="15.75" customHeight="1">
      <c r="A22" s="6"/>
      <c r="B22" s="17"/>
      <c r="C22" s="17"/>
      <c r="D22" s="19"/>
      <c r="E22" s="11"/>
      <c r="F22" s="6"/>
      <c r="G22" s="12"/>
      <c r="H22" s="11"/>
      <c r="I22" s="6"/>
      <c r="J22" s="12"/>
      <c r="K22" s="11"/>
      <c r="L22" s="6"/>
      <c r="M22" s="12"/>
      <c r="N22" s="20"/>
      <c r="O22" s="17"/>
      <c r="P22" s="19"/>
      <c r="Q22" s="11"/>
      <c r="R22" s="6"/>
      <c r="S22" s="33">
        <f t="shared" si="3"/>
        <v>0</v>
      </c>
      <c r="T22" s="11"/>
      <c r="U22" s="6"/>
      <c r="V22" s="33">
        <f t="shared" si="11"/>
        <v>0</v>
      </c>
      <c r="W22" s="11"/>
      <c r="X22" s="6"/>
      <c r="Y22" s="33">
        <f t="shared" si="12"/>
        <v>0</v>
      </c>
      <c r="Z22" s="27"/>
      <c r="AA22" s="17"/>
      <c r="AB22" s="17"/>
      <c r="AC22" s="17"/>
      <c r="AD22" s="17"/>
      <c r="AE22" s="28"/>
    </row>
    <row r="23" spans="1:31" ht="15.75" customHeight="1" thickBot="1">
      <c r="A23" s="6" t="s">
        <v>24</v>
      </c>
      <c r="B23" s="17">
        <f>SUM(B12:B22)</f>
        <v>208</v>
      </c>
      <c r="C23" s="17">
        <f aca="true" t="shared" si="14" ref="C23:AE23">SUM(C12:C22)</f>
        <v>213</v>
      </c>
      <c r="D23" s="18">
        <f t="shared" si="14"/>
        <v>209.5</v>
      </c>
      <c r="E23" s="14">
        <f t="shared" si="14"/>
        <v>88</v>
      </c>
      <c r="F23" s="15">
        <f t="shared" si="14"/>
        <v>88</v>
      </c>
      <c r="G23" s="16">
        <f t="shared" si="14"/>
        <v>88</v>
      </c>
      <c r="H23" s="14">
        <f t="shared" si="14"/>
        <v>96</v>
      </c>
      <c r="I23" s="15">
        <f t="shared" si="14"/>
        <v>101</v>
      </c>
      <c r="J23" s="16">
        <f t="shared" si="14"/>
        <v>97.5</v>
      </c>
      <c r="K23" s="14">
        <f t="shared" si="14"/>
        <v>24</v>
      </c>
      <c r="L23" s="15">
        <f t="shared" si="14"/>
        <v>24</v>
      </c>
      <c r="M23" s="16">
        <f t="shared" si="14"/>
        <v>24</v>
      </c>
      <c r="N23" s="20">
        <f t="shared" si="14"/>
        <v>4812</v>
      </c>
      <c r="O23" s="17">
        <f t="shared" si="14"/>
        <v>4962</v>
      </c>
      <c r="P23" s="35">
        <f t="shared" si="14"/>
        <v>4861</v>
      </c>
      <c r="Q23" s="14">
        <f t="shared" si="14"/>
        <v>2067</v>
      </c>
      <c r="R23" s="15">
        <f t="shared" si="14"/>
        <v>2099</v>
      </c>
      <c r="S23" s="16">
        <f t="shared" si="14"/>
        <v>2077</v>
      </c>
      <c r="T23" s="14">
        <f t="shared" si="14"/>
        <v>2183</v>
      </c>
      <c r="U23" s="15">
        <f t="shared" si="14"/>
        <v>2278</v>
      </c>
      <c r="V23" s="16">
        <f t="shared" si="14"/>
        <v>2215</v>
      </c>
      <c r="W23" s="14">
        <f t="shared" si="14"/>
        <v>562</v>
      </c>
      <c r="X23" s="15">
        <f t="shared" si="14"/>
        <v>585</v>
      </c>
      <c r="Y23" s="34">
        <f t="shared" si="14"/>
        <v>569</v>
      </c>
      <c r="Z23" s="30">
        <f t="shared" si="14"/>
        <v>12</v>
      </c>
      <c r="AA23" s="31">
        <f t="shared" si="14"/>
        <v>12</v>
      </c>
      <c r="AB23" s="31">
        <f t="shared" si="14"/>
        <v>12</v>
      </c>
      <c r="AC23" s="31">
        <f t="shared" si="14"/>
        <v>300</v>
      </c>
      <c r="AD23" s="31">
        <f t="shared" si="14"/>
        <v>300</v>
      </c>
      <c r="AE23" s="32">
        <f t="shared" si="14"/>
        <v>300</v>
      </c>
    </row>
    <row r="24" ht="10.5" customHeight="1">
      <c r="A24" s="36"/>
    </row>
    <row r="25" spans="1:31" ht="15.75" customHeight="1">
      <c r="A25" s="6" t="s">
        <v>28</v>
      </c>
      <c r="B25" s="17">
        <f>E25+H25+K25</f>
        <v>1</v>
      </c>
      <c r="C25" s="17">
        <f>F25+I25+L25</f>
        <v>1</v>
      </c>
      <c r="D25" s="19">
        <f>G25+J25+M25</f>
        <v>1</v>
      </c>
      <c r="E25" s="11"/>
      <c r="F25" s="6"/>
      <c r="G25" s="13">
        <f>(E25*8+F25*4)/12</f>
        <v>0</v>
      </c>
      <c r="H25" s="11"/>
      <c r="I25" s="6"/>
      <c r="J25" s="13">
        <f>(H25*8+I25*4)/12</f>
        <v>0</v>
      </c>
      <c r="K25" s="11">
        <v>1</v>
      </c>
      <c r="L25" s="6">
        <v>1</v>
      </c>
      <c r="M25" s="13">
        <f>(K25*8+L25*4)/12</f>
        <v>1</v>
      </c>
      <c r="N25" s="20">
        <f>Q25+T25+W25</f>
        <v>24</v>
      </c>
      <c r="O25" s="17">
        <f>R25+U25+X25</f>
        <v>18</v>
      </c>
      <c r="P25" s="19">
        <f>S25+V25+Y25</f>
        <v>22</v>
      </c>
      <c r="Q25" s="11"/>
      <c r="R25" s="6"/>
      <c r="S25" s="33">
        <f>(Q25*8+R25*4)/12</f>
        <v>0</v>
      </c>
      <c r="T25" s="11">
        <v>15</v>
      </c>
      <c r="U25" s="6">
        <v>1</v>
      </c>
      <c r="V25" s="33">
        <f>(T25*8+U25*4)/12</f>
        <v>10</v>
      </c>
      <c r="W25" s="11">
        <v>9</v>
      </c>
      <c r="X25" s="6">
        <v>17</v>
      </c>
      <c r="Y25" s="33">
        <f>(W25*8+X25*4)/12</f>
        <v>12</v>
      </c>
      <c r="Z25" s="27"/>
      <c r="AA25" s="17"/>
      <c r="AB25" s="17">
        <f>(Z25*8+AA25*4)/12</f>
        <v>0</v>
      </c>
      <c r="AC25" s="17"/>
      <c r="AD25" s="17"/>
      <c r="AE25" s="28">
        <f>(AC25*8+AD25*4)/12</f>
        <v>0</v>
      </c>
    </row>
    <row r="26" spans="2:31" s="37" customFormat="1" ht="12">
      <c r="B26" s="37">
        <f>B23+B25</f>
        <v>209</v>
      </c>
      <c r="C26" s="37">
        <f aca="true" t="shared" si="15" ref="C26:AE26">C23+C25</f>
        <v>214</v>
      </c>
      <c r="D26" s="37">
        <f t="shared" si="15"/>
        <v>210.5</v>
      </c>
      <c r="E26" s="37">
        <f t="shared" si="15"/>
        <v>88</v>
      </c>
      <c r="F26" s="37">
        <f t="shared" si="15"/>
        <v>88</v>
      </c>
      <c r="G26" s="37">
        <f t="shared" si="15"/>
        <v>88</v>
      </c>
      <c r="H26" s="37">
        <f t="shared" si="15"/>
        <v>96</v>
      </c>
      <c r="I26" s="37">
        <f t="shared" si="15"/>
        <v>101</v>
      </c>
      <c r="J26" s="37">
        <f t="shared" si="15"/>
        <v>97.5</v>
      </c>
      <c r="K26" s="37">
        <f t="shared" si="15"/>
        <v>25</v>
      </c>
      <c r="L26" s="37">
        <f t="shared" si="15"/>
        <v>25</v>
      </c>
      <c r="M26" s="37">
        <f t="shared" si="15"/>
        <v>25</v>
      </c>
      <c r="N26" s="37">
        <f t="shared" si="15"/>
        <v>4836</v>
      </c>
      <c r="O26" s="37">
        <f t="shared" si="15"/>
        <v>4980</v>
      </c>
      <c r="P26" s="37">
        <f t="shared" si="15"/>
        <v>4883</v>
      </c>
      <c r="Q26" s="37">
        <f t="shared" si="15"/>
        <v>2067</v>
      </c>
      <c r="R26" s="37">
        <f t="shared" si="15"/>
        <v>2099</v>
      </c>
      <c r="S26" s="37">
        <f t="shared" si="15"/>
        <v>2077</v>
      </c>
      <c r="T26" s="37">
        <f t="shared" si="15"/>
        <v>2198</v>
      </c>
      <c r="U26" s="37">
        <f t="shared" si="15"/>
        <v>2279</v>
      </c>
      <c r="V26" s="37">
        <f t="shared" si="15"/>
        <v>2225</v>
      </c>
      <c r="W26" s="37">
        <f t="shared" si="15"/>
        <v>571</v>
      </c>
      <c r="X26" s="37">
        <f t="shared" si="15"/>
        <v>602</v>
      </c>
      <c r="Y26" s="37">
        <f t="shared" si="15"/>
        <v>581</v>
      </c>
      <c r="Z26" s="37">
        <f t="shared" si="15"/>
        <v>12</v>
      </c>
      <c r="AA26" s="37">
        <f t="shared" si="15"/>
        <v>12</v>
      </c>
      <c r="AB26" s="37">
        <f t="shared" si="15"/>
        <v>12</v>
      </c>
      <c r="AC26" s="37">
        <f t="shared" si="15"/>
        <v>300</v>
      </c>
      <c r="AD26" s="37">
        <f t="shared" si="15"/>
        <v>300</v>
      </c>
      <c r="AE26" s="37">
        <f t="shared" si="15"/>
        <v>300</v>
      </c>
    </row>
    <row r="27" s="37" customFormat="1" ht="12"/>
    <row r="28" s="37" customFormat="1" ht="12"/>
  </sheetData>
  <sheetProtection/>
  <mergeCells count="12">
    <mergeCell ref="N8:P8"/>
    <mergeCell ref="N9:P9"/>
    <mergeCell ref="B8:D8"/>
    <mergeCell ref="B9:D9"/>
    <mergeCell ref="E9:G9"/>
    <mergeCell ref="H9:J9"/>
    <mergeCell ref="T9:V9"/>
    <mergeCell ref="W9:Y9"/>
    <mergeCell ref="K9:M9"/>
    <mergeCell ref="Q8:Y8"/>
    <mergeCell ref="E8:M8"/>
    <mergeCell ref="Q9:S9"/>
  </mergeCells>
  <printOptions/>
  <pageMargins left="0.31496062992125984" right="0" top="0.984251968503937" bottom="0.3937007874015748" header="0.5118110236220472" footer="0.5118110236220472"/>
  <pageSetup horizontalDpi="300" verticalDpi="3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21"/>
  <sheetViews>
    <sheetView zoomScalePageLayoutView="0" workbookViewId="0" topLeftCell="A1">
      <pane xSplit="1" ySplit="6" topLeftCell="G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V6" sqref="V6:AG6"/>
    </sheetView>
  </sheetViews>
  <sheetFormatPr defaultColWidth="9.00390625" defaultRowHeight="12.75" outlineLevelCol="1"/>
  <cols>
    <col min="1" max="1" width="11.125" style="0" customWidth="1"/>
    <col min="2" max="2" width="10.125" style="0" customWidth="1"/>
    <col min="3" max="3" width="5.00390625" style="0" customWidth="1"/>
    <col min="4" max="4" width="5.25390625" style="0" customWidth="1"/>
    <col min="5" max="5" width="5.75390625" style="0" customWidth="1"/>
    <col min="6" max="6" width="11.625" style="0" customWidth="1"/>
    <col min="7" max="7" width="6.625" style="0" customWidth="1"/>
    <col min="8" max="8" width="6.125" style="0" customWidth="1"/>
    <col min="9" max="9" width="6.75390625" style="0" customWidth="1"/>
    <col min="10" max="10" width="10.125" style="0" customWidth="1"/>
    <col min="11" max="11" width="5.125" style="0" customWidth="1"/>
    <col min="12" max="12" width="5.75390625" style="0" customWidth="1"/>
    <col min="13" max="13" width="5.875" style="0" customWidth="1"/>
    <col min="14" max="14" width="11.625" style="0" customWidth="1"/>
    <col min="15" max="15" width="5.875" style="0" customWidth="1"/>
    <col min="16" max="16" width="6.00390625" style="0" customWidth="1"/>
    <col min="17" max="17" width="7.00390625" style="0" customWidth="1"/>
    <col min="18" max="18" width="8.125" style="0" customWidth="1"/>
    <col min="19" max="19" width="7.00390625" style="0" customWidth="1"/>
    <col min="20" max="20" width="7.75390625" style="0" customWidth="1"/>
    <col min="21" max="21" width="7.00390625" style="0" customWidth="1"/>
    <col min="22" max="22" width="10.125" style="0" customWidth="1"/>
    <col min="23" max="23" width="5.125" style="0" customWidth="1"/>
    <col min="24" max="24" width="5.75390625" style="0" customWidth="1"/>
    <col min="25" max="25" width="5.875" style="0" customWidth="1"/>
    <col min="26" max="26" width="11.625" style="0" customWidth="1"/>
    <col min="27" max="27" width="5.875" style="0" customWidth="1"/>
    <col min="28" max="28" width="6.00390625" style="0" customWidth="1"/>
    <col min="29" max="29" width="7.00390625" style="0" customWidth="1"/>
    <col min="30" max="30" width="8.125" style="0" customWidth="1"/>
    <col min="31" max="31" width="7.00390625" style="0" customWidth="1"/>
    <col min="32" max="32" width="7.75390625" style="0" customWidth="1"/>
    <col min="33" max="33" width="7.00390625" style="0" customWidth="1"/>
    <col min="34" max="34" width="10.125" style="0" customWidth="1" outlineLevel="1"/>
    <col min="35" max="35" width="5.75390625" style="0" customWidth="1" outlineLevel="1"/>
    <col min="36" max="36" width="4.625" style="0" customWidth="1" outlineLevel="1"/>
    <col min="37" max="37" width="5.625" style="0" customWidth="1" outlineLevel="1"/>
    <col min="38" max="38" width="11.625" style="0" customWidth="1" outlineLevel="1"/>
    <col min="39" max="39" width="5.375" style="0" customWidth="1" outlineLevel="1"/>
    <col min="40" max="40" width="5.75390625" style="0" customWidth="1" outlineLevel="1"/>
    <col min="41" max="41" width="5.625" style="0" customWidth="1" outlineLevel="1"/>
  </cols>
  <sheetData>
    <row r="1" spans="2:34" ht="15">
      <c r="B1" s="10"/>
      <c r="J1" s="10"/>
      <c r="V1" s="10"/>
      <c r="AH1" s="10"/>
    </row>
    <row r="2" spans="1:34" ht="18">
      <c r="A2" s="42" t="s">
        <v>34</v>
      </c>
      <c r="B2" s="10"/>
      <c r="J2" s="10"/>
      <c r="V2" s="10"/>
      <c r="AH2" s="10"/>
    </row>
    <row r="4" spans="1:41" ht="15.75" customHeight="1">
      <c r="A4" s="200" t="s">
        <v>31</v>
      </c>
      <c r="B4" s="200" t="s">
        <v>29</v>
      </c>
      <c r="C4" s="197" t="s">
        <v>3</v>
      </c>
      <c r="D4" s="197"/>
      <c r="E4" s="197"/>
      <c r="F4" s="200" t="s">
        <v>30</v>
      </c>
      <c r="G4" s="197" t="s">
        <v>3</v>
      </c>
      <c r="H4" s="197"/>
      <c r="I4" s="197"/>
      <c r="J4" s="202" t="s">
        <v>29</v>
      </c>
      <c r="K4" s="196" t="s">
        <v>3</v>
      </c>
      <c r="L4" s="196"/>
      <c r="M4" s="196"/>
      <c r="N4" s="202" t="s">
        <v>30</v>
      </c>
      <c r="O4" s="196" t="s">
        <v>3</v>
      </c>
      <c r="P4" s="196"/>
      <c r="Q4" s="196"/>
      <c r="R4" s="206" t="s">
        <v>39</v>
      </c>
      <c r="S4" s="207"/>
      <c r="T4" s="207"/>
      <c r="U4" s="208"/>
      <c r="V4" s="198" t="s">
        <v>29</v>
      </c>
      <c r="W4" s="199" t="s">
        <v>3</v>
      </c>
      <c r="X4" s="199"/>
      <c r="Y4" s="199"/>
      <c r="Z4" s="198" t="s">
        <v>30</v>
      </c>
      <c r="AA4" s="199" t="s">
        <v>3</v>
      </c>
      <c r="AB4" s="199"/>
      <c r="AC4" s="199"/>
      <c r="AD4" s="203" t="s">
        <v>39</v>
      </c>
      <c r="AE4" s="204"/>
      <c r="AF4" s="204"/>
      <c r="AG4" s="205"/>
      <c r="AH4" s="200" t="s">
        <v>29</v>
      </c>
      <c r="AI4" s="197" t="s">
        <v>3</v>
      </c>
      <c r="AJ4" s="197"/>
      <c r="AK4" s="197"/>
      <c r="AL4" s="200" t="s">
        <v>30</v>
      </c>
      <c r="AM4" s="197" t="s">
        <v>3</v>
      </c>
      <c r="AN4" s="197"/>
      <c r="AO4" s="197"/>
    </row>
    <row r="5" spans="1:41" ht="24" customHeight="1">
      <c r="A5" s="200"/>
      <c r="B5" s="200"/>
      <c r="C5" s="41" t="s">
        <v>36</v>
      </c>
      <c r="D5" s="41" t="s">
        <v>37</v>
      </c>
      <c r="E5" s="41" t="s">
        <v>38</v>
      </c>
      <c r="F5" s="200"/>
      <c r="G5" s="41" t="s">
        <v>36</v>
      </c>
      <c r="H5" s="41" t="s">
        <v>37</v>
      </c>
      <c r="I5" s="41" t="s">
        <v>38</v>
      </c>
      <c r="J5" s="202"/>
      <c r="K5" s="46" t="s">
        <v>36</v>
      </c>
      <c r="L5" s="46" t="s">
        <v>37</v>
      </c>
      <c r="M5" s="46" t="s">
        <v>38</v>
      </c>
      <c r="N5" s="202"/>
      <c r="O5" s="46" t="s">
        <v>36</v>
      </c>
      <c r="P5" s="46" t="s">
        <v>37</v>
      </c>
      <c r="Q5" s="46" t="s">
        <v>38</v>
      </c>
      <c r="R5" s="46" t="s">
        <v>36</v>
      </c>
      <c r="S5" s="46" t="s">
        <v>37</v>
      </c>
      <c r="T5" s="46" t="s">
        <v>38</v>
      </c>
      <c r="U5" s="46"/>
      <c r="V5" s="198"/>
      <c r="W5" s="47" t="s">
        <v>36</v>
      </c>
      <c r="X5" s="47" t="s">
        <v>37</v>
      </c>
      <c r="Y5" s="47" t="s">
        <v>38</v>
      </c>
      <c r="Z5" s="198"/>
      <c r="AA5" s="47" t="s">
        <v>36</v>
      </c>
      <c r="AB5" s="47" t="s">
        <v>37</v>
      </c>
      <c r="AC5" s="47" t="s">
        <v>38</v>
      </c>
      <c r="AD5" s="47" t="s">
        <v>36</v>
      </c>
      <c r="AE5" s="47" t="s">
        <v>37</v>
      </c>
      <c r="AF5" s="47" t="s">
        <v>38</v>
      </c>
      <c r="AG5" s="47"/>
      <c r="AH5" s="200"/>
      <c r="AI5" s="41" t="s">
        <v>36</v>
      </c>
      <c r="AJ5" s="41" t="s">
        <v>37</v>
      </c>
      <c r="AK5" s="41" t="s">
        <v>38</v>
      </c>
      <c r="AL5" s="200"/>
      <c r="AM5" s="41" t="s">
        <v>36</v>
      </c>
      <c r="AN5" s="41" t="s">
        <v>37</v>
      </c>
      <c r="AO5" s="41" t="s">
        <v>38</v>
      </c>
    </row>
    <row r="6" spans="1:41" ht="14.25" customHeight="1">
      <c r="A6" s="200"/>
      <c r="B6" s="201" t="s">
        <v>32</v>
      </c>
      <c r="C6" s="201"/>
      <c r="D6" s="201"/>
      <c r="E6" s="201"/>
      <c r="F6" s="201"/>
      <c r="G6" s="201"/>
      <c r="H6" s="201"/>
      <c r="I6" s="201"/>
      <c r="J6" s="206" t="s">
        <v>33</v>
      </c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8"/>
      <c r="V6" s="203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5"/>
      <c r="AH6" s="209" t="s">
        <v>35</v>
      </c>
      <c r="AI6" s="209"/>
      <c r="AJ6" s="209"/>
      <c r="AK6" s="209"/>
      <c r="AL6" s="209"/>
      <c r="AM6" s="209"/>
      <c r="AN6" s="209"/>
      <c r="AO6" s="209"/>
    </row>
    <row r="7" spans="1:41" ht="15.75" customHeight="1">
      <c r="A7" s="43" t="s">
        <v>14</v>
      </c>
      <c r="B7" s="17">
        <f aca="true" t="shared" si="0" ref="B7:B16">C7+D7+E7</f>
        <v>18</v>
      </c>
      <c r="C7" s="6">
        <v>8</v>
      </c>
      <c r="D7" s="6">
        <v>8</v>
      </c>
      <c r="E7" s="6">
        <v>2</v>
      </c>
      <c r="F7" s="17">
        <f aca="true" t="shared" si="1" ref="F7:F16">G7+H7+I7</f>
        <v>401</v>
      </c>
      <c r="G7" s="6">
        <v>190</v>
      </c>
      <c r="H7" s="6">
        <v>191</v>
      </c>
      <c r="I7" s="6">
        <v>20</v>
      </c>
      <c r="J7" s="39">
        <f aca="true" t="shared" si="2" ref="J7:J16">K7+L7+M7</f>
        <v>18</v>
      </c>
      <c r="K7" s="40">
        <v>8</v>
      </c>
      <c r="L7" s="40">
        <v>8</v>
      </c>
      <c r="M7" s="40">
        <v>2</v>
      </c>
      <c r="N7" s="39">
        <f aca="true" t="shared" si="3" ref="N7:N16">O7+P7+Q7</f>
        <v>401</v>
      </c>
      <c r="O7" s="40">
        <v>178</v>
      </c>
      <c r="P7" s="40">
        <v>185</v>
      </c>
      <c r="Q7" s="40">
        <v>38</v>
      </c>
      <c r="R7" s="45">
        <f>O7/K7</f>
        <v>22.3</v>
      </c>
      <c r="S7" s="45">
        <f>P7/L7</f>
        <v>23.1</v>
      </c>
      <c r="T7" s="45">
        <f>Q7/M7</f>
        <v>19</v>
      </c>
      <c r="U7" s="45">
        <f>N7/J7</f>
        <v>22.3</v>
      </c>
      <c r="V7" s="48">
        <f aca="true" t="shared" si="4" ref="V7:V16">W7+X7+Y7</f>
        <v>18</v>
      </c>
      <c r="W7" s="49">
        <v>8</v>
      </c>
      <c r="X7" s="49">
        <v>8</v>
      </c>
      <c r="Y7" s="49">
        <v>2</v>
      </c>
      <c r="Z7" s="48">
        <f aca="true" t="shared" si="5" ref="Z7:Z16">AA7+AB7+AC7</f>
        <v>411</v>
      </c>
      <c r="AA7" s="49">
        <v>182</v>
      </c>
      <c r="AB7" s="49">
        <v>187</v>
      </c>
      <c r="AC7" s="49">
        <v>42</v>
      </c>
      <c r="AD7" s="50">
        <f>AA7/W7</f>
        <v>22.8</v>
      </c>
      <c r="AE7" s="50">
        <f>AB7/X7</f>
        <v>23.4</v>
      </c>
      <c r="AF7" s="50">
        <f>AC7/Y7</f>
        <v>21</v>
      </c>
      <c r="AG7" s="50">
        <f>Z7/V7</f>
        <v>22.8</v>
      </c>
      <c r="AH7" s="17">
        <f aca="true" t="shared" si="6" ref="AH7:AH16">AI7+AJ7+AK7</f>
        <v>0</v>
      </c>
      <c r="AI7" s="6">
        <f>K7-C7</f>
        <v>0</v>
      </c>
      <c r="AJ7" s="6">
        <f>L7-D7</f>
        <v>0</v>
      </c>
      <c r="AK7" s="6">
        <f>M7-E7</f>
        <v>0</v>
      </c>
      <c r="AL7" s="17">
        <f aca="true" t="shared" si="7" ref="AL7:AL16">AM7+AN7+AO7</f>
        <v>0</v>
      </c>
      <c r="AM7" s="6">
        <f>O7-G7</f>
        <v>-12</v>
      </c>
      <c r="AN7" s="6">
        <f>P7-H7</f>
        <v>-6</v>
      </c>
      <c r="AO7" s="6">
        <f>Q7-I7</f>
        <v>18</v>
      </c>
    </row>
    <row r="8" spans="1:41" ht="15.75" customHeight="1">
      <c r="A8" s="43" t="s">
        <v>15</v>
      </c>
      <c r="B8" s="17">
        <f t="shared" si="0"/>
        <v>21</v>
      </c>
      <c r="C8" s="6">
        <v>8</v>
      </c>
      <c r="D8" s="6">
        <v>11</v>
      </c>
      <c r="E8" s="6">
        <v>2</v>
      </c>
      <c r="F8" s="17">
        <f t="shared" si="1"/>
        <v>507</v>
      </c>
      <c r="G8" s="6">
        <v>195</v>
      </c>
      <c r="H8" s="6">
        <v>258</v>
      </c>
      <c r="I8" s="6">
        <v>54</v>
      </c>
      <c r="J8" s="39">
        <f t="shared" si="2"/>
        <v>20</v>
      </c>
      <c r="K8" s="40">
        <v>8</v>
      </c>
      <c r="L8" s="40">
        <v>10</v>
      </c>
      <c r="M8" s="40">
        <v>2</v>
      </c>
      <c r="N8" s="39">
        <f t="shared" si="3"/>
        <v>472</v>
      </c>
      <c r="O8" s="40">
        <v>185</v>
      </c>
      <c r="P8" s="40">
        <v>235</v>
      </c>
      <c r="Q8" s="40">
        <v>52</v>
      </c>
      <c r="R8" s="45">
        <f aca="true" t="shared" si="8" ref="R8:R16">O8/K8</f>
        <v>23.1</v>
      </c>
      <c r="S8" s="45">
        <f aca="true" t="shared" si="9" ref="S8:S16">P8/L8</f>
        <v>23.5</v>
      </c>
      <c r="T8" s="45">
        <f aca="true" t="shared" si="10" ref="T8:T15">Q8/M8</f>
        <v>26</v>
      </c>
      <c r="U8" s="45">
        <f aca="true" t="shared" si="11" ref="U8:U18">N8/J8</f>
        <v>23.6</v>
      </c>
      <c r="V8" s="48">
        <f t="shared" si="4"/>
        <v>20</v>
      </c>
      <c r="W8" s="49">
        <v>8</v>
      </c>
      <c r="X8" s="49">
        <v>10</v>
      </c>
      <c r="Y8" s="49">
        <v>2</v>
      </c>
      <c r="Z8" s="48">
        <f t="shared" si="5"/>
        <v>472</v>
      </c>
      <c r="AA8" s="49">
        <v>185</v>
      </c>
      <c r="AB8" s="49">
        <v>235</v>
      </c>
      <c r="AC8" s="49">
        <v>52</v>
      </c>
      <c r="AD8" s="50">
        <f aca="true" t="shared" si="12" ref="AD8:AD16">AA8/W8</f>
        <v>23.1</v>
      </c>
      <c r="AE8" s="50">
        <f aca="true" t="shared" si="13" ref="AE8:AE16">AB8/X8</f>
        <v>23.5</v>
      </c>
      <c r="AF8" s="50">
        <f aca="true" t="shared" si="14" ref="AF8:AF13">AC8/Y8</f>
        <v>26</v>
      </c>
      <c r="AG8" s="50">
        <f aca="true" t="shared" si="15" ref="AG8:AG16">Z8/V8</f>
        <v>23.6</v>
      </c>
      <c r="AH8" s="17">
        <f t="shared" si="6"/>
        <v>-1</v>
      </c>
      <c r="AI8" s="6">
        <f aca="true" t="shared" si="16" ref="AI8:AI16">K8-C8</f>
        <v>0</v>
      </c>
      <c r="AJ8" s="6">
        <f aca="true" t="shared" si="17" ref="AJ8:AJ16">L8-D8</f>
        <v>-1</v>
      </c>
      <c r="AK8" s="6">
        <f aca="true" t="shared" si="18" ref="AK8:AK16">M8-E8</f>
        <v>0</v>
      </c>
      <c r="AL8" s="17">
        <f t="shared" si="7"/>
        <v>-35</v>
      </c>
      <c r="AM8" s="6">
        <f aca="true" t="shared" si="19" ref="AM8:AM16">O8-G8</f>
        <v>-10</v>
      </c>
      <c r="AN8" s="6">
        <f aca="true" t="shared" si="20" ref="AN8:AN16">P8-H8</f>
        <v>-23</v>
      </c>
      <c r="AO8" s="6">
        <f aca="true" t="shared" si="21" ref="AO8:AO16">Q8-I8</f>
        <v>-2</v>
      </c>
    </row>
    <row r="9" spans="1:41" ht="15.75" customHeight="1">
      <c r="A9" s="43" t="s">
        <v>16</v>
      </c>
      <c r="B9" s="17">
        <f t="shared" si="0"/>
        <v>18</v>
      </c>
      <c r="C9" s="6">
        <v>7</v>
      </c>
      <c r="D9" s="6">
        <v>9</v>
      </c>
      <c r="E9" s="6">
        <v>2</v>
      </c>
      <c r="F9" s="17">
        <f t="shared" si="1"/>
        <v>380</v>
      </c>
      <c r="G9" s="6">
        <v>132</v>
      </c>
      <c r="H9" s="6">
        <v>209</v>
      </c>
      <c r="I9" s="6">
        <v>39</v>
      </c>
      <c r="J9" s="39">
        <f t="shared" si="2"/>
        <v>18</v>
      </c>
      <c r="K9" s="40">
        <v>7</v>
      </c>
      <c r="L9" s="40">
        <v>9</v>
      </c>
      <c r="M9" s="40">
        <v>2</v>
      </c>
      <c r="N9" s="39">
        <f t="shared" si="3"/>
        <v>378</v>
      </c>
      <c r="O9" s="40">
        <v>147</v>
      </c>
      <c r="P9" s="40">
        <v>195</v>
      </c>
      <c r="Q9" s="40">
        <v>36</v>
      </c>
      <c r="R9" s="45">
        <f t="shared" si="8"/>
        <v>21</v>
      </c>
      <c r="S9" s="45">
        <f t="shared" si="9"/>
        <v>21.7</v>
      </c>
      <c r="T9" s="45">
        <f t="shared" si="10"/>
        <v>18</v>
      </c>
      <c r="U9" s="45">
        <f t="shared" si="11"/>
        <v>21</v>
      </c>
      <c r="V9" s="48">
        <f t="shared" si="4"/>
        <v>18</v>
      </c>
      <c r="W9" s="49">
        <v>7</v>
      </c>
      <c r="X9" s="49">
        <v>9</v>
      </c>
      <c r="Y9" s="49">
        <v>2</v>
      </c>
      <c r="Z9" s="48">
        <f t="shared" si="5"/>
        <v>378</v>
      </c>
      <c r="AA9" s="49">
        <v>147</v>
      </c>
      <c r="AB9" s="49">
        <v>195</v>
      </c>
      <c r="AC9" s="49">
        <v>36</v>
      </c>
      <c r="AD9" s="50">
        <f t="shared" si="12"/>
        <v>21</v>
      </c>
      <c r="AE9" s="50">
        <f t="shared" si="13"/>
        <v>21.7</v>
      </c>
      <c r="AF9" s="50">
        <f t="shared" si="14"/>
        <v>18</v>
      </c>
      <c r="AG9" s="50">
        <f t="shared" si="15"/>
        <v>21</v>
      </c>
      <c r="AH9" s="17">
        <f t="shared" si="6"/>
        <v>0</v>
      </c>
      <c r="AI9" s="6">
        <f t="shared" si="16"/>
        <v>0</v>
      </c>
      <c r="AJ9" s="6">
        <f t="shared" si="17"/>
        <v>0</v>
      </c>
      <c r="AK9" s="6">
        <f t="shared" si="18"/>
        <v>0</v>
      </c>
      <c r="AL9" s="17">
        <f t="shared" si="7"/>
        <v>-2</v>
      </c>
      <c r="AM9" s="6">
        <f t="shared" si="19"/>
        <v>15</v>
      </c>
      <c r="AN9" s="6">
        <f t="shared" si="20"/>
        <v>-14</v>
      </c>
      <c r="AO9" s="6">
        <f t="shared" si="21"/>
        <v>-3</v>
      </c>
    </row>
    <row r="10" spans="1:41" ht="15.75" customHeight="1">
      <c r="A10" s="43" t="s">
        <v>17</v>
      </c>
      <c r="B10" s="17">
        <f t="shared" si="0"/>
        <v>11</v>
      </c>
      <c r="C10" s="6">
        <v>4</v>
      </c>
      <c r="D10" s="6">
        <v>5</v>
      </c>
      <c r="E10" s="6">
        <v>2</v>
      </c>
      <c r="F10" s="17">
        <f t="shared" si="1"/>
        <v>212</v>
      </c>
      <c r="G10" s="6">
        <v>85</v>
      </c>
      <c r="H10" s="6">
        <v>104</v>
      </c>
      <c r="I10" s="6">
        <v>23</v>
      </c>
      <c r="J10" s="39">
        <f t="shared" si="2"/>
        <v>11</v>
      </c>
      <c r="K10" s="40">
        <v>4</v>
      </c>
      <c r="L10" s="40">
        <v>5</v>
      </c>
      <c r="M10" s="40">
        <v>2</v>
      </c>
      <c r="N10" s="39">
        <f t="shared" si="3"/>
        <v>223</v>
      </c>
      <c r="O10" s="40">
        <v>95</v>
      </c>
      <c r="P10" s="40">
        <v>92</v>
      </c>
      <c r="Q10" s="40">
        <v>36</v>
      </c>
      <c r="R10" s="45">
        <f t="shared" si="8"/>
        <v>23.8</v>
      </c>
      <c r="S10" s="45">
        <f t="shared" si="9"/>
        <v>18.4</v>
      </c>
      <c r="T10" s="45">
        <f t="shared" si="10"/>
        <v>18</v>
      </c>
      <c r="U10" s="45">
        <f t="shared" si="11"/>
        <v>20.3</v>
      </c>
      <c r="V10" s="48">
        <f t="shared" si="4"/>
        <v>11</v>
      </c>
      <c r="W10" s="49">
        <v>4</v>
      </c>
      <c r="X10" s="49">
        <v>5</v>
      </c>
      <c r="Y10" s="49">
        <v>2</v>
      </c>
      <c r="Z10" s="48">
        <f t="shared" si="5"/>
        <v>223</v>
      </c>
      <c r="AA10" s="49">
        <v>95</v>
      </c>
      <c r="AB10" s="49">
        <v>92</v>
      </c>
      <c r="AC10" s="49">
        <v>36</v>
      </c>
      <c r="AD10" s="50">
        <f t="shared" si="12"/>
        <v>23.8</v>
      </c>
      <c r="AE10" s="50">
        <f t="shared" si="13"/>
        <v>18.4</v>
      </c>
      <c r="AF10" s="50">
        <f t="shared" si="14"/>
        <v>18</v>
      </c>
      <c r="AG10" s="50">
        <f t="shared" si="15"/>
        <v>20.3</v>
      </c>
      <c r="AH10" s="17">
        <f t="shared" si="6"/>
        <v>0</v>
      </c>
      <c r="AI10" s="6">
        <f t="shared" si="16"/>
        <v>0</v>
      </c>
      <c r="AJ10" s="6">
        <f t="shared" si="17"/>
        <v>0</v>
      </c>
      <c r="AK10" s="6">
        <f t="shared" si="18"/>
        <v>0</v>
      </c>
      <c r="AL10" s="17">
        <f t="shared" si="7"/>
        <v>11</v>
      </c>
      <c r="AM10" s="6">
        <f t="shared" si="19"/>
        <v>10</v>
      </c>
      <c r="AN10" s="6">
        <f t="shared" si="20"/>
        <v>-12</v>
      </c>
      <c r="AO10" s="6">
        <f t="shared" si="21"/>
        <v>13</v>
      </c>
    </row>
    <row r="11" spans="1:41" ht="15.75" customHeight="1">
      <c r="A11" s="43" t="s">
        <v>18</v>
      </c>
      <c r="B11" s="17">
        <f t="shared" si="0"/>
        <v>33</v>
      </c>
      <c r="C11" s="6">
        <v>14</v>
      </c>
      <c r="D11" s="6">
        <v>15</v>
      </c>
      <c r="E11" s="6">
        <v>4</v>
      </c>
      <c r="F11" s="17">
        <f t="shared" si="1"/>
        <v>783</v>
      </c>
      <c r="G11" s="6">
        <v>342</v>
      </c>
      <c r="H11" s="6">
        <v>363</v>
      </c>
      <c r="I11" s="6">
        <v>78</v>
      </c>
      <c r="J11" s="39">
        <f t="shared" si="2"/>
        <v>34</v>
      </c>
      <c r="K11" s="40">
        <v>15</v>
      </c>
      <c r="L11" s="40">
        <v>15</v>
      </c>
      <c r="M11" s="40">
        <v>4</v>
      </c>
      <c r="N11" s="39">
        <f t="shared" si="3"/>
        <v>795</v>
      </c>
      <c r="O11" s="40">
        <v>354</v>
      </c>
      <c r="P11" s="40">
        <v>355</v>
      </c>
      <c r="Q11" s="40">
        <v>86</v>
      </c>
      <c r="R11" s="45">
        <f t="shared" si="8"/>
        <v>23.6</v>
      </c>
      <c r="S11" s="45">
        <f t="shared" si="9"/>
        <v>23.7</v>
      </c>
      <c r="T11" s="45">
        <f t="shared" si="10"/>
        <v>21.5</v>
      </c>
      <c r="U11" s="45">
        <f t="shared" si="11"/>
        <v>23.4</v>
      </c>
      <c r="V11" s="48">
        <f t="shared" si="4"/>
        <v>34</v>
      </c>
      <c r="W11" s="49">
        <v>15</v>
      </c>
      <c r="X11" s="49">
        <v>15</v>
      </c>
      <c r="Y11" s="49">
        <v>4</v>
      </c>
      <c r="Z11" s="48">
        <f t="shared" si="5"/>
        <v>795</v>
      </c>
      <c r="AA11" s="49">
        <v>354</v>
      </c>
      <c r="AB11" s="49">
        <v>355</v>
      </c>
      <c r="AC11" s="49">
        <v>86</v>
      </c>
      <c r="AD11" s="50">
        <f t="shared" si="12"/>
        <v>23.6</v>
      </c>
      <c r="AE11" s="50">
        <f t="shared" si="13"/>
        <v>23.7</v>
      </c>
      <c r="AF11" s="50">
        <f t="shared" si="14"/>
        <v>21.5</v>
      </c>
      <c r="AG11" s="50">
        <f t="shared" si="15"/>
        <v>23.4</v>
      </c>
      <c r="AH11" s="17">
        <f t="shared" si="6"/>
        <v>1</v>
      </c>
      <c r="AI11" s="6">
        <f t="shared" si="16"/>
        <v>1</v>
      </c>
      <c r="AJ11" s="6">
        <f t="shared" si="17"/>
        <v>0</v>
      </c>
      <c r="AK11" s="6">
        <f t="shared" si="18"/>
        <v>0</v>
      </c>
      <c r="AL11" s="17">
        <f t="shared" si="7"/>
        <v>12</v>
      </c>
      <c r="AM11" s="6">
        <f t="shared" si="19"/>
        <v>12</v>
      </c>
      <c r="AN11" s="6">
        <f t="shared" si="20"/>
        <v>-8</v>
      </c>
      <c r="AO11" s="6">
        <f t="shared" si="21"/>
        <v>8</v>
      </c>
    </row>
    <row r="12" spans="1:41" ht="15.75" customHeight="1">
      <c r="A12" s="43" t="s">
        <v>19</v>
      </c>
      <c r="B12" s="17">
        <f t="shared" si="0"/>
        <v>37</v>
      </c>
      <c r="C12" s="6">
        <v>13</v>
      </c>
      <c r="D12" s="6">
        <v>16</v>
      </c>
      <c r="E12" s="6">
        <v>8</v>
      </c>
      <c r="F12" s="17">
        <f t="shared" si="1"/>
        <v>929</v>
      </c>
      <c r="G12" s="6">
        <v>344</v>
      </c>
      <c r="H12" s="6">
        <v>420</v>
      </c>
      <c r="I12" s="6">
        <v>165</v>
      </c>
      <c r="J12" s="39">
        <f t="shared" si="2"/>
        <v>36</v>
      </c>
      <c r="K12" s="40">
        <v>13</v>
      </c>
      <c r="L12" s="40">
        <v>16</v>
      </c>
      <c r="M12" s="40">
        <v>7</v>
      </c>
      <c r="N12" s="39">
        <f t="shared" si="3"/>
        <v>895</v>
      </c>
      <c r="O12" s="40">
        <v>328</v>
      </c>
      <c r="P12" s="40">
        <v>410</v>
      </c>
      <c r="Q12" s="40">
        <v>157</v>
      </c>
      <c r="R12" s="45">
        <f t="shared" si="8"/>
        <v>25.2</v>
      </c>
      <c r="S12" s="45">
        <f t="shared" si="9"/>
        <v>25.6</v>
      </c>
      <c r="T12" s="45">
        <f t="shared" si="10"/>
        <v>22.4</v>
      </c>
      <c r="U12" s="45">
        <f t="shared" si="11"/>
        <v>24.9</v>
      </c>
      <c r="V12" s="48">
        <f t="shared" si="4"/>
        <v>36</v>
      </c>
      <c r="W12" s="49">
        <v>13</v>
      </c>
      <c r="X12" s="49">
        <v>16</v>
      </c>
      <c r="Y12" s="49">
        <v>7</v>
      </c>
      <c r="Z12" s="48">
        <f t="shared" si="5"/>
        <v>895</v>
      </c>
      <c r="AA12" s="49">
        <v>328</v>
      </c>
      <c r="AB12" s="49">
        <v>410</v>
      </c>
      <c r="AC12" s="49">
        <v>157</v>
      </c>
      <c r="AD12" s="50">
        <f t="shared" si="12"/>
        <v>25.2</v>
      </c>
      <c r="AE12" s="50">
        <f t="shared" si="13"/>
        <v>25.6</v>
      </c>
      <c r="AF12" s="50">
        <f t="shared" si="14"/>
        <v>22.4</v>
      </c>
      <c r="AG12" s="50">
        <f t="shared" si="15"/>
        <v>24.9</v>
      </c>
      <c r="AH12" s="17">
        <f t="shared" si="6"/>
        <v>-1</v>
      </c>
      <c r="AI12" s="6">
        <f t="shared" si="16"/>
        <v>0</v>
      </c>
      <c r="AJ12" s="6">
        <f t="shared" si="17"/>
        <v>0</v>
      </c>
      <c r="AK12" s="6">
        <f t="shared" si="18"/>
        <v>-1</v>
      </c>
      <c r="AL12" s="17">
        <f t="shared" si="7"/>
        <v>-34</v>
      </c>
      <c r="AM12" s="6">
        <f t="shared" si="19"/>
        <v>-16</v>
      </c>
      <c r="AN12" s="6">
        <f t="shared" si="20"/>
        <v>-10</v>
      </c>
      <c r="AO12" s="6">
        <f t="shared" si="21"/>
        <v>-8</v>
      </c>
    </row>
    <row r="13" spans="1:41" ht="15.75" customHeight="1">
      <c r="A13" s="43" t="s">
        <v>20</v>
      </c>
      <c r="B13" s="17">
        <f t="shared" si="0"/>
        <v>35</v>
      </c>
      <c r="C13" s="6">
        <v>11</v>
      </c>
      <c r="D13" s="6">
        <v>17</v>
      </c>
      <c r="E13" s="6">
        <v>7</v>
      </c>
      <c r="F13" s="17">
        <f t="shared" si="1"/>
        <v>827</v>
      </c>
      <c r="G13" s="6">
        <v>270</v>
      </c>
      <c r="H13" s="6">
        <v>424</v>
      </c>
      <c r="I13" s="6">
        <v>133</v>
      </c>
      <c r="J13" s="39">
        <f t="shared" si="2"/>
        <v>34</v>
      </c>
      <c r="K13" s="40">
        <v>13</v>
      </c>
      <c r="L13" s="40">
        <v>16</v>
      </c>
      <c r="M13" s="40">
        <v>5</v>
      </c>
      <c r="N13" s="39">
        <f t="shared" si="3"/>
        <v>823</v>
      </c>
      <c r="O13" s="40">
        <v>312</v>
      </c>
      <c r="P13" s="40">
        <v>393</v>
      </c>
      <c r="Q13" s="40">
        <v>118</v>
      </c>
      <c r="R13" s="45">
        <f t="shared" si="8"/>
        <v>24</v>
      </c>
      <c r="S13" s="45">
        <f t="shared" si="9"/>
        <v>24.6</v>
      </c>
      <c r="T13" s="45">
        <f t="shared" si="10"/>
        <v>23.6</v>
      </c>
      <c r="U13" s="45">
        <f t="shared" si="11"/>
        <v>24.2</v>
      </c>
      <c r="V13" s="48">
        <f t="shared" si="4"/>
        <v>34</v>
      </c>
      <c r="W13" s="49">
        <v>13</v>
      </c>
      <c r="X13" s="49">
        <v>16</v>
      </c>
      <c r="Y13" s="49">
        <v>5</v>
      </c>
      <c r="Z13" s="48">
        <f t="shared" si="5"/>
        <v>823</v>
      </c>
      <c r="AA13" s="49">
        <v>312</v>
      </c>
      <c r="AB13" s="49">
        <v>393</v>
      </c>
      <c r="AC13" s="49">
        <v>118</v>
      </c>
      <c r="AD13" s="50">
        <f t="shared" si="12"/>
        <v>24</v>
      </c>
      <c r="AE13" s="50">
        <f t="shared" si="13"/>
        <v>24.6</v>
      </c>
      <c r="AF13" s="50">
        <f t="shared" si="14"/>
        <v>23.6</v>
      </c>
      <c r="AG13" s="50">
        <f t="shared" si="15"/>
        <v>24.2</v>
      </c>
      <c r="AH13" s="17">
        <f t="shared" si="6"/>
        <v>-1</v>
      </c>
      <c r="AI13" s="6">
        <f t="shared" si="16"/>
        <v>2</v>
      </c>
      <c r="AJ13" s="6">
        <f t="shared" si="17"/>
        <v>-1</v>
      </c>
      <c r="AK13" s="6">
        <f t="shared" si="18"/>
        <v>-2</v>
      </c>
      <c r="AL13" s="17">
        <f t="shared" si="7"/>
        <v>-4</v>
      </c>
      <c r="AM13" s="6">
        <f t="shared" si="19"/>
        <v>42</v>
      </c>
      <c r="AN13" s="6">
        <f t="shared" si="20"/>
        <v>-31</v>
      </c>
      <c r="AO13" s="6">
        <f t="shared" si="21"/>
        <v>-15</v>
      </c>
    </row>
    <row r="14" spans="1:41" ht="15.75" customHeight="1">
      <c r="A14" s="43" t="s">
        <v>21</v>
      </c>
      <c r="B14" s="17">
        <f t="shared" si="0"/>
        <v>9</v>
      </c>
      <c r="C14" s="6">
        <v>4</v>
      </c>
      <c r="D14" s="6">
        <v>5</v>
      </c>
      <c r="E14" s="6"/>
      <c r="F14" s="17">
        <f t="shared" si="1"/>
        <v>183</v>
      </c>
      <c r="G14" s="6">
        <v>84</v>
      </c>
      <c r="H14" s="6">
        <v>99</v>
      </c>
      <c r="I14" s="6"/>
      <c r="J14" s="39">
        <f t="shared" si="2"/>
        <v>9</v>
      </c>
      <c r="K14" s="40">
        <v>4</v>
      </c>
      <c r="L14" s="40">
        <v>5</v>
      </c>
      <c r="M14" s="40"/>
      <c r="N14" s="39">
        <f t="shared" si="3"/>
        <v>183</v>
      </c>
      <c r="O14" s="40">
        <v>88</v>
      </c>
      <c r="P14" s="40">
        <v>95</v>
      </c>
      <c r="Q14" s="40"/>
      <c r="R14" s="45">
        <f t="shared" si="8"/>
        <v>22</v>
      </c>
      <c r="S14" s="45">
        <f t="shared" si="9"/>
        <v>19</v>
      </c>
      <c r="T14" s="45"/>
      <c r="U14" s="45">
        <f t="shared" si="11"/>
        <v>20.3</v>
      </c>
      <c r="V14" s="48">
        <f t="shared" si="4"/>
        <v>9</v>
      </c>
      <c r="W14" s="49">
        <v>4</v>
      </c>
      <c r="X14" s="49">
        <v>5</v>
      </c>
      <c r="Y14" s="49"/>
      <c r="Z14" s="48">
        <f t="shared" si="5"/>
        <v>183</v>
      </c>
      <c r="AA14" s="49">
        <v>88</v>
      </c>
      <c r="AB14" s="49">
        <v>95</v>
      </c>
      <c r="AC14" s="49"/>
      <c r="AD14" s="50">
        <f t="shared" si="12"/>
        <v>22</v>
      </c>
      <c r="AE14" s="50">
        <f t="shared" si="13"/>
        <v>19</v>
      </c>
      <c r="AF14" s="50"/>
      <c r="AG14" s="50">
        <f t="shared" si="15"/>
        <v>20.3</v>
      </c>
      <c r="AH14" s="17">
        <f t="shared" si="6"/>
        <v>0</v>
      </c>
      <c r="AI14" s="6">
        <f t="shared" si="16"/>
        <v>0</v>
      </c>
      <c r="AJ14" s="6">
        <f t="shared" si="17"/>
        <v>0</v>
      </c>
      <c r="AK14" s="6">
        <f t="shared" si="18"/>
        <v>0</v>
      </c>
      <c r="AL14" s="17">
        <f t="shared" si="7"/>
        <v>0</v>
      </c>
      <c r="AM14" s="6">
        <f t="shared" si="19"/>
        <v>4</v>
      </c>
      <c r="AN14" s="6">
        <f t="shared" si="20"/>
        <v>-4</v>
      </c>
      <c r="AO14" s="6">
        <f t="shared" si="21"/>
        <v>0</v>
      </c>
    </row>
    <row r="15" spans="1:41" ht="15.75" customHeight="1">
      <c r="A15" s="43" t="s">
        <v>22</v>
      </c>
      <c r="B15" s="17">
        <f t="shared" si="0"/>
        <v>24</v>
      </c>
      <c r="C15" s="6">
        <v>11</v>
      </c>
      <c r="D15" s="6">
        <v>11</v>
      </c>
      <c r="E15" s="6">
        <v>2</v>
      </c>
      <c r="F15" s="17">
        <f t="shared" si="1"/>
        <v>549</v>
      </c>
      <c r="G15" s="6">
        <v>253</v>
      </c>
      <c r="H15" s="6">
        <v>256</v>
      </c>
      <c r="I15" s="6">
        <v>40</v>
      </c>
      <c r="J15" s="39">
        <f t="shared" si="2"/>
        <v>24</v>
      </c>
      <c r="K15" s="40">
        <v>10</v>
      </c>
      <c r="L15" s="40">
        <v>11</v>
      </c>
      <c r="M15" s="40">
        <v>3</v>
      </c>
      <c r="N15" s="39">
        <f t="shared" si="3"/>
        <v>546</v>
      </c>
      <c r="O15" s="40">
        <v>235</v>
      </c>
      <c r="P15" s="40">
        <v>243</v>
      </c>
      <c r="Q15" s="40">
        <v>68</v>
      </c>
      <c r="R15" s="45">
        <f t="shared" si="8"/>
        <v>23.5</v>
      </c>
      <c r="S15" s="45">
        <f t="shared" si="9"/>
        <v>22.1</v>
      </c>
      <c r="T15" s="45">
        <f t="shared" si="10"/>
        <v>22.7</v>
      </c>
      <c r="U15" s="45">
        <f t="shared" si="11"/>
        <v>22.8</v>
      </c>
      <c r="V15" s="48">
        <f t="shared" si="4"/>
        <v>24</v>
      </c>
      <c r="W15" s="49">
        <v>10</v>
      </c>
      <c r="X15" s="49">
        <v>11</v>
      </c>
      <c r="Y15" s="49">
        <v>3</v>
      </c>
      <c r="Z15" s="48">
        <f t="shared" si="5"/>
        <v>546</v>
      </c>
      <c r="AA15" s="49">
        <v>235</v>
      </c>
      <c r="AB15" s="49">
        <v>243</v>
      </c>
      <c r="AC15" s="49">
        <v>68</v>
      </c>
      <c r="AD15" s="50">
        <f t="shared" si="12"/>
        <v>23.5</v>
      </c>
      <c r="AE15" s="50">
        <f t="shared" si="13"/>
        <v>22.1</v>
      </c>
      <c r="AF15" s="50">
        <f>AC15/Y15</f>
        <v>22.7</v>
      </c>
      <c r="AG15" s="50">
        <f t="shared" si="15"/>
        <v>22.8</v>
      </c>
      <c r="AH15" s="17">
        <f t="shared" si="6"/>
        <v>0</v>
      </c>
      <c r="AI15" s="6">
        <f t="shared" si="16"/>
        <v>-1</v>
      </c>
      <c r="AJ15" s="6">
        <f t="shared" si="17"/>
        <v>0</v>
      </c>
      <c r="AK15" s="6">
        <f t="shared" si="18"/>
        <v>1</v>
      </c>
      <c r="AL15" s="17">
        <f t="shared" si="7"/>
        <v>-3</v>
      </c>
      <c r="AM15" s="6">
        <f t="shared" si="19"/>
        <v>-18</v>
      </c>
      <c r="AN15" s="6">
        <f t="shared" si="20"/>
        <v>-13</v>
      </c>
      <c r="AO15" s="6">
        <f t="shared" si="21"/>
        <v>28</v>
      </c>
    </row>
    <row r="16" spans="1:41" ht="15.75" customHeight="1">
      <c r="A16" s="43" t="s">
        <v>23</v>
      </c>
      <c r="B16" s="17">
        <f t="shared" si="0"/>
        <v>9</v>
      </c>
      <c r="C16" s="6">
        <v>4</v>
      </c>
      <c r="D16" s="6">
        <v>5</v>
      </c>
      <c r="E16" s="6"/>
      <c r="F16" s="17">
        <f t="shared" si="1"/>
        <v>157</v>
      </c>
      <c r="G16" s="6">
        <v>59</v>
      </c>
      <c r="H16" s="6">
        <v>98</v>
      </c>
      <c r="I16" s="6"/>
      <c r="J16" s="39">
        <f t="shared" si="2"/>
        <v>9</v>
      </c>
      <c r="K16" s="40">
        <v>4</v>
      </c>
      <c r="L16" s="40">
        <v>5</v>
      </c>
      <c r="M16" s="40"/>
      <c r="N16" s="39">
        <f t="shared" si="3"/>
        <v>146</v>
      </c>
      <c r="O16" s="40">
        <v>65</v>
      </c>
      <c r="P16" s="40">
        <v>81</v>
      </c>
      <c r="Q16" s="40"/>
      <c r="R16" s="45">
        <f t="shared" si="8"/>
        <v>16.3</v>
      </c>
      <c r="S16" s="45">
        <f t="shared" si="9"/>
        <v>16.2</v>
      </c>
      <c r="T16" s="45"/>
      <c r="U16" s="45">
        <f t="shared" si="11"/>
        <v>16.2</v>
      </c>
      <c r="V16" s="48">
        <f t="shared" si="4"/>
        <v>9</v>
      </c>
      <c r="W16" s="49">
        <v>4</v>
      </c>
      <c r="X16" s="49">
        <v>5</v>
      </c>
      <c r="Y16" s="49"/>
      <c r="Z16" s="48">
        <f t="shared" si="5"/>
        <v>146</v>
      </c>
      <c r="AA16" s="49">
        <v>65</v>
      </c>
      <c r="AB16" s="49">
        <v>81</v>
      </c>
      <c r="AC16" s="49"/>
      <c r="AD16" s="50">
        <f t="shared" si="12"/>
        <v>16.3</v>
      </c>
      <c r="AE16" s="50">
        <f t="shared" si="13"/>
        <v>16.2</v>
      </c>
      <c r="AF16" s="50"/>
      <c r="AG16" s="50">
        <f t="shared" si="15"/>
        <v>16.2</v>
      </c>
      <c r="AH16" s="17">
        <f t="shared" si="6"/>
        <v>0</v>
      </c>
      <c r="AI16" s="6">
        <f t="shared" si="16"/>
        <v>0</v>
      </c>
      <c r="AJ16" s="6">
        <f t="shared" si="17"/>
        <v>0</v>
      </c>
      <c r="AK16" s="6">
        <f t="shared" si="18"/>
        <v>0</v>
      </c>
      <c r="AL16" s="17">
        <f t="shared" si="7"/>
        <v>-11</v>
      </c>
      <c r="AM16" s="6">
        <f t="shared" si="19"/>
        <v>6</v>
      </c>
      <c r="AN16" s="6">
        <f t="shared" si="20"/>
        <v>-17</v>
      </c>
      <c r="AO16" s="6">
        <f t="shared" si="21"/>
        <v>0</v>
      </c>
    </row>
    <row r="17" spans="1:41" ht="15.75" customHeight="1">
      <c r="A17" s="6"/>
      <c r="B17" s="17"/>
      <c r="C17" s="6"/>
      <c r="D17" s="6"/>
      <c r="E17" s="6"/>
      <c r="F17" s="17"/>
      <c r="G17" s="6"/>
      <c r="H17" s="6"/>
      <c r="I17" s="6"/>
      <c r="J17" s="39"/>
      <c r="K17" s="40"/>
      <c r="L17" s="40"/>
      <c r="M17" s="40"/>
      <c r="N17" s="39"/>
      <c r="O17" s="40"/>
      <c r="P17" s="40"/>
      <c r="Q17" s="40"/>
      <c r="R17" s="45"/>
      <c r="S17" s="45"/>
      <c r="T17" s="45"/>
      <c r="U17" s="45"/>
      <c r="V17" s="48"/>
      <c r="W17" s="49"/>
      <c r="X17" s="49"/>
      <c r="Y17" s="49"/>
      <c r="Z17" s="48"/>
      <c r="AA17" s="49"/>
      <c r="AB17" s="49"/>
      <c r="AC17" s="49"/>
      <c r="AD17" s="50"/>
      <c r="AE17" s="50"/>
      <c r="AF17" s="50"/>
      <c r="AG17" s="50"/>
      <c r="AH17" s="17"/>
      <c r="AI17" s="6"/>
      <c r="AJ17" s="6"/>
      <c r="AK17" s="6"/>
      <c r="AL17" s="17"/>
      <c r="AM17" s="6"/>
      <c r="AN17" s="6"/>
      <c r="AO17" s="6"/>
    </row>
    <row r="18" spans="1:41" ht="15.75" customHeight="1">
      <c r="A18" s="6" t="s">
        <v>24</v>
      </c>
      <c r="B18" s="17">
        <f>SUM(B7:B17)</f>
        <v>215</v>
      </c>
      <c r="C18" s="6">
        <f aca="true" t="shared" si="22" ref="C18:I18">SUM(C7:C17)</f>
        <v>84</v>
      </c>
      <c r="D18" s="6">
        <f t="shared" si="22"/>
        <v>102</v>
      </c>
      <c r="E18" s="6">
        <f t="shared" si="22"/>
        <v>29</v>
      </c>
      <c r="F18" s="17">
        <f t="shared" si="22"/>
        <v>4928</v>
      </c>
      <c r="G18" s="6">
        <f t="shared" si="22"/>
        <v>1954</v>
      </c>
      <c r="H18" s="6">
        <f t="shared" si="22"/>
        <v>2422</v>
      </c>
      <c r="I18" s="6">
        <f t="shared" si="22"/>
        <v>552</v>
      </c>
      <c r="J18" s="39">
        <f>SUM(J7:J17)</f>
        <v>213</v>
      </c>
      <c r="K18" s="40">
        <f aca="true" t="shared" si="23" ref="K18:Q18">SUM(K7:K17)</f>
        <v>86</v>
      </c>
      <c r="L18" s="40">
        <f t="shared" si="23"/>
        <v>100</v>
      </c>
      <c r="M18" s="40">
        <f t="shared" si="23"/>
        <v>27</v>
      </c>
      <c r="N18" s="39">
        <f t="shared" si="23"/>
        <v>4862</v>
      </c>
      <c r="O18" s="40">
        <f t="shared" si="23"/>
        <v>1987</v>
      </c>
      <c r="P18" s="40">
        <f t="shared" si="23"/>
        <v>2284</v>
      </c>
      <c r="Q18" s="40">
        <f t="shared" si="23"/>
        <v>591</v>
      </c>
      <c r="R18" s="45">
        <f>O18/K18</f>
        <v>23.1</v>
      </c>
      <c r="S18" s="45">
        <f>P18/L18</f>
        <v>22.8</v>
      </c>
      <c r="T18" s="45">
        <f>Q18/M18</f>
        <v>21.9</v>
      </c>
      <c r="U18" s="45">
        <f t="shared" si="11"/>
        <v>22.8</v>
      </c>
      <c r="V18" s="48">
        <f>SUM(V7:V17)</f>
        <v>213</v>
      </c>
      <c r="W18" s="49">
        <f aca="true" t="shared" si="24" ref="W18:AC18">SUM(W7:W17)</f>
        <v>86</v>
      </c>
      <c r="X18" s="49">
        <f t="shared" si="24"/>
        <v>100</v>
      </c>
      <c r="Y18" s="49">
        <f t="shared" si="24"/>
        <v>27</v>
      </c>
      <c r="Z18" s="48">
        <f t="shared" si="24"/>
        <v>4872</v>
      </c>
      <c r="AA18" s="49">
        <f t="shared" si="24"/>
        <v>1991</v>
      </c>
      <c r="AB18" s="49">
        <f t="shared" si="24"/>
        <v>2286</v>
      </c>
      <c r="AC18" s="49">
        <f t="shared" si="24"/>
        <v>595</v>
      </c>
      <c r="AD18" s="50">
        <f>AA18/W18</f>
        <v>23.2</v>
      </c>
      <c r="AE18" s="50">
        <f>AB18/X18</f>
        <v>22.9</v>
      </c>
      <c r="AF18" s="50">
        <f>AC18/Y18</f>
        <v>22</v>
      </c>
      <c r="AG18" s="50">
        <f>Z18/V18</f>
        <v>22.9</v>
      </c>
      <c r="AH18" s="17">
        <f>SUM(AH7:AH17)</f>
        <v>-2</v>
      </c>
      <c r="AI18" s="6">
        <f aca="true" t="shared" si="25" ref="AI18:AO18">SUM(AI7:AI17)</f>
        <v>2</v>
      </c>
      <c r="AJ18" s="6">
        <f t="shared" si="25"/>
        <v>-2</v>
      </c>
      <c r="AK18" s="6">
        <f t="shared" si="25"/>
        <v>-2</v>
      </c>
      <c r="AL18" s="17">
        <f t="shared" si="25"/>
        <v>-66</v>
      </c>
      <c r="AM18" s="6">
        <f t="shared" si="25"/>
        <v>33</v>
      </c>
      <c r="AN18" s="6">
        <f t="shared" si="25"/>
        <v>-138</v>
      </c>
      <c r="AO18" s="6">
        <f t="shared" si="25"/>
        <v>39</v>
      </c>
    </row>
    <row r="19" spans="1:41" ht="17.25" customHeight="1">
      <c r="A19" s="38"/>
      <c r="B19" s="6"/>
      <c r="C19" s="6"/>
      <c r="D19" s="6"/>
      <c r="E19" s="6"/>
      <c r="F19" s="6"/>
      <c r="G19" s="6"/>
      <c r="H19" s="6"/>
      <c r="I19" s="6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6"/>
      <c r="AI19" s="6"/>
      <c r="AJ19" s="6"/>
      <c r="AK19" s="6"/>
      <c r="AL19" s="6"/>
      <c r="AM19" s="6"/>
      <c r="AN19" s="6"/>
      <c r="AO19" s="6"/>
    </row>
    <row r="20" spans="1:41" ht="15.75" customHeight="1">
      <c r="A20" s="6" t="s">
        <v>28</v>
      </c>
      <c r="B20" s="17">
        <f>C20+D20+E20</f>
        <v>2</v>
      </c>
      <c r="C20" s="6"/>
      <c r="D20" s="6"/>
      <c r="E20" s="6">
        <v>2</v>
      </c>
      <c r="F20" s="17">
        <f>G20+H20+I20</f>
        <v>41</v>
      </c>
      <c r="G20" s="6"/>
      <c r="H20" s="6">
        <v>9</v>
      </c>
      <c r="I20" s="6">
        <v>32</v>
      </c>
      <c r="J20" s="39">
        <f>K20+L20+M20</f>
        <v>1</v>
      </c>
      <c r="K20" s="40"/>
      <c r="L20" s="40"/>
      <c r="M20" s="40">
        <v>1</v>
      </c>
      <c r="N20" s="39">
        <f>O20+P20+Q20</f>
        <v>34</v>
      </c>
      <c r="O20" s="40"/>
      <c r="P20" s="40">
        <v>12</v>
      </c>
      <c r="Q20" s="40">
        <v>22</v>
      </c>
      <c r="R20" s="40"/>
      <c r="S20" s="40"/>
      <c r="T20" s="40"/>
      <c r="U20" s="40"/>
      <c r="V20" s="48">
        <f>W20+X20+Y20</f>
        <v>1</v>
      </c>
      <c r="W20" s="49"/>
      <c r="X20" s="49"/>
      <c r="Y20" s="49">
        <v>1</v>
      </c>
      <c r="Z20" s="48">
        <f>AA20+AB20+AC20</f>
        <v>19</v>
      </c>
      <c r="AA20" s="49"/>
      <c r="AB20" s="49">
        <v>5</v>
      </c>
      <c r="AC20" s="49">
        <v>14</v>
      </c>
      <c r="AD20" s="49"/>
      <c r="AE20" s="49"/>
      <c r="AF20" s="49"/>
      <c r="AG20" s="49"/>
      <c r="AH20" s="17">
        <f>AI20+AJ20+AK20</f>
        <v>-1</v>
      </c>
      <c r="AI20" s="6">
        <f>K20-C20</f>
        <v>0</v>
      </c>
      <c r="AJ20" s="6">
        <f>L20-D20</f>
        <v>0</v>
      </c>
      <c r="AK20" s="6">
        <f>M20-E20</f>
        <v>-1</v>
      </c>
      <c r="AL20" s="17">
        <f>AM20+AN20+AO20</f>
        <v>-7</v>
      </c>
      <c r="AM20" s="6">
        <f>O20-G20</f>
        <v>0</v>
      </c>
      <c r="AN20" s="6">
        <f>P20-H20</f>
        <v>3</v>
      </c>
      <c r="AO20" s="6">
        <f>Q20-I20</f>
        <v>-10</v>
      </c>
    </row>
    <row r="21" spans="2:41" s="37" customFormat="1" ht="12">
      <c r="B21" s="37">
        <f>B18+B20</f>
        <v>217</v>
      </c>
      <c r="C21" s="37">
        <f aca="true" t="shared" si="26" ref="C21:I21">C18+C20</f>
        <v>84</v>
      </c>
      <c r="D21" s="37">
        <f t="shared" si="26"/>
        <v>102</v>
      </c>
      <c r="E21" s="37">
        <f t="shared" si="26"/>
        <v>31</v>
      </c>
      <c r="F21" s="37">
        <f t="shared" si="26"/>
        <v>4969</v>
      </c>
      <c r="G21" s="37">
        <f t="shared" si="26"/>
        <v>1954</v>
      </c>
      <c r="H21" s="37">
        <f t="shared" si="26"/>
        <v>2431</v>
      </c>
      <c r="I21" s="37">
        <f t="shared" si="26"/>
        <v>584</v>
      </c>
      <c r="J21" s="37">
        <f>J18+J20</f>
        <v>214</v>
      </c>
      <c r="K21" s="37">
        <f aca="true" t="shared" si="27" ref="K21:Q21">K18+K20</f>
        <v>86</v>
      </c>
      <c r="L21" s="37">
        <f t="shared" si="27"/>
        <v>100</v>
      </c>
      <c r="M21" s="37">
        <f t="shared" si="27"/>
        <v>28</v>
      </c>
      <c r="N21" s="37">
        <f t="shared" si="27"/>
        <v>4896</v>
      </c>
      <c r="O21" s="37">
        <f t="shared" si="27"/>
        <v>1987</v>
      </c>
      <c r="P21" s="37">
        <f t="shared" si="27"/>
        <v>2296</v>
      </c>
      <c r="Q21" s="37">
        <f t="shared" si="27"/>
        <v>613</v>
      </c>
      <c r="V21" s="37">
        <f>V18+V20</f>
        <v>214</v>
      </c>
      <c r="W21" s="37">
        <f aca="true" t="shared" si="28" ref="W21:AC21">W18+W20</f>
        <v>86</v>
      </c>
      <c r="X21" s="37">
        <f t="shared" si="28"/>
        <v>100</v>
      </c>
      <c r="Y21" s="37">
        <f t="shared" si="28"/>
        <v>28</v>
      </c>
      <c r="Z21" s="37">
        <f t="shared" si="28"/>
        <v>4891</v>
      </c>
      <c r="AA21" s="37">
        <f t="shared" si="28"/>
        <v>1991</v>
      </c>
      <c r="AB21" s="37">
        <f t="shared" si="28"/>
        <v>2291</v>
      </c>
      <c r="AC21" s="37">
        <f t="shared" si="28"/>
        <v>609</v>
      </c>
      <c r="AH21" s="37">
        <f>AH18+AH20</f>
        <v>-3</v>
      </c>
      <c r="AI21" s="37">
        <f aca="true" t="shared" si="29" ref="AI21:AO21">AI18+AI20</f>
        <v>2</v>
      </c>
      <c r="AJ21" s="37">
        <f t="shared" si="29"/>
        <v>-2</v>
      </c>
      <c r="AK21" s="37">
        <f t="shared" si="29"/>
        <v>-3</v>
      </c>
      <c r="AL21" s="37">
        <f t="shared" si="29"/>
        <v>-73</v>
      </c>
      <c r="AM21" s="37">
        <f t="shared" si="29"/>
        <v>33</v>
      </c>
      <c r="AN21" s="37">
        <f t="shared" si="29"/>
        <v>-135</v>
      </c>
      <c r="AO21" s="37">
        <f t="shared" si="29"/>
        <v>29</v>
      </c>
    </row>
    <row r="22" s="37" customFormat="1" ht="12"/>
    <row r="23" s="37" customFormat="1" ht="12"/>
  </sheetData>
  <sheetProtection/>
  <mergeCells count="23">
    <mergeCell ref="V6:AG6"/>
    <mergeCell ref="AL4:AL5"/>
    <mergeCell ref="AM4:AO4"/>
    <mergeCell ref="AH6:AO6"/>
    <mergeCell ref="N4:N5"/>
    <mergeCell ref="O4:Q4"/>
    <mergeCell ref="R4:U4"/>
    <mergeCell ref="A4:A6"/>
    <mergeCell ref="AH4:AH5"/>
    <mergeCell ref="AI4:AK4"/>
    <mergeCell ref="B4:B5"/>
    <mergeCell ref="F4:F5"/>
    <mergeCell ref="B6:I6"/>
    <mergeCell ref="J4:J5"/>
    <mergeCell ref="AA4:AC4"/>
    <mergeCell ref="AD4:AG4"/>
    <mergeCell ref="J6:U6"/>
    <mergeCell ref="K4:M4"/>
    <mergeCell ref="C4:E4"/>
    <mergeCell ref="G4:I4"/>
    <mergeCell ref="V4:V5"/>
    <mergeCell ref="W4:Y4"/>
    <mergeCell ref="Z4:Z5"/>
  </mergeCells>
  <printOptions/>
  <pageMargins left="0.31496062992125984" right="0" top="0.984251968503937" bottom="0.3937007874015748" header="0.5118110236220472" footer="0.5118110236220472"/>
  <pageSetup horizontalDpi="300" verticalDpi="3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O55"/>
  <sheetViews>
    <sheetView zoomScalePageLayoutView="0" workbookViewId="0" topLeftCell="A1">
      <pane xSplit="1" ySplit="6" topLeftCell="B3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P4" sqref="P4:Q4"/>
    </sheetView>
  </sheetViews>
  <sheetFormatPr defaultColWidth="9.00390625" defaultRowHeight="12.75"/>
  <cols>
    <col min="1" max="1" width="13.00390625" style="0" customWidth="1"/>
    <col min="2" max="2" width="6.00390625" style="0" customWidth="1"/>
    <col min="3" max="3" width="5.25390625" style="0" customWidth="1"/>
    <col min="4" max="4" width="6.00390625" style="0" customWidth="1"/>
    <col min="5" max="5" width="5.00390625" style="0" customWidth="1"/>
    <col min="6" max="6" width="6.125" style="0" customWidth="1"/>
    <col min="7" max="7" width="5.00390625" style="0" customWidth="1"/>
    <col min="8" max="8" width="6.125" style="0" customWidth="1"/>
    <col min="9" max="9" width="5.00390625" style="0" customWidth="1"/>
    <col min="10" max="10" width="6.00390625" style="0" customWidth="1"/>
    <col min="11" max="11" width="5.125" style="0" customWidth="1"/>
    <col min="12" max="12" width="6.125" style="0" customWidth="1"/>
    <col min="13" max="13" width="4.875" style="0" customWidth="1"/>
    <col min="14" max="14" width="6.00390625" style="0" customWidth="1"/>
    <col min="15" max="15" width="4.875" style="0" customWidth="1"/>
    <col min="16" max="16" width="6.125" style="0" customWidth="1"/>
    <col min="17" max="17" width="5.00390625" style="0" customWidth="1"/>
    <col min="18" max="18" width="6.00390625" style="0" customWidth="1"/>
    <col min="19" max="19" width="5.125" style="0" customWidth="1"/>
    <col min="20" max="20" width="6.00390625" style="0" customWidth="1"/>
    <col min="21" max="21" width="5.125" style="0" customWidth="1"/>
    <col min="22" max="22" width="6.00390625" style="0" customWidth="1"/>
    <col min="23" max="23" width="5.125" style="0" customWidth="1"/>
    <col min="24" max="24" width="6.00390625" style="0" customWidth="1"/>
    <col min="25" max="25" width="5.25390625" style="0" customWidth="1"/>
    <col min="26" max="26" width="7.625" style="0" customWidth="1"/>
    <col min="27" max="27" width="5.00390625" style="0" customWidth="1"/>
    <col min="28" max="28" width="7.375" style="0" customWidth="1"/>
    <col min="29" max="29" width="5.25390625" style="0" customWidth="1"/>
    <col min="30" max="30" width="7.125" style="0" customWidth="1"/>
    <col min="31" max="31" width="5.125" style="0" customWidth="1"/>
    <col min="32" max="32" width="8.875" style="0" customWidth="1"/>
    <col min="33" max="33" width="7.00390625" style="0" customWidth="1"/>
    <col min="34" max="34" width="8.25390625" style="0" customWidth="1"/>
    <col min="35" max="35" width="5.125" style="0" customWidth="1"/>
    <col min="36" max="36" width="7.375" style="0" customWidth="1"/>
    <col min="37" max="37" width="7.25390625" style="0" customWidth="1"/>
    <col min="38" max="38" width="7.625" style="0" customWidth="1"/>
    <col min="39" max="39" width="7.00390625" style="0" customWidth="1"/>
    <col min="40" max="41" width="7.25390625" style="0" customWidth="1"/>
    <col min="42" max="42" width="8.00390625" style="0" customWidth="1"/>
    <col min="43" max="43" width="7.00390625" style="0" customWidth="1"/>
    <col min="44" max="44" width="7.625" style="0" customWidth="1"/>
    <col min="45" max="45" width="7.125" style="0" customWidth="1"/>
    <col min="46" max="46" width="6.00390625" style="0" customWidth="1"/>
    <col min="47" max="47" width="5.75390625" style="0" customWidth="1"/>
    <col min="48" max="48" width="6.00390625" style="0" customWidth="1"/>
    <col min="49" max="49" width="5.125" style="0" customWidth="1"/>
    <col min="50" max="50" width="6.00390625" style="0" customWidth="1"/>
    <col min="51" max="51" width="5.125" style="0" customWidth="1"/>
    <col min="52" max="52" width="6.00390625" style="0" customWidth="1"/>
    <col min="53" max="53" width="5.25390625" style="0" customWidth="1"/>
    <col min="54" max="54" width="6.00390625" style="0" customWidth="1"/>
    <col min="55" max="55" width="5.125" style="0" customWidth="1"/>
    <col min="56" max="56" width="6.00390625" style="0" customWidth="1"/>
    <col min="57" max="57" width="4.875" style="0" customWidth="1"/>
    <col min="58" max="58" width="6.00390625" style="0" customWidth="1"/>
    <col min="59" max="59" width="5.125" style="0" customWidth="1"/>
    <col min="60" max="60" width="6.00390625" style="0" customWidth="1"/>
    <col min="61" max="61" width="4.625" style="0" customWidth="1"/>
  </cols>
  <sheetData>
    <row r="1" spans="1:38" ht="18">
      <c r="A1" s="42" t="s">
        <v>34</v>
      </c>
      <c r="AL1" s="42" t="s">
        <v>34</v>
      </c>
    </row>
    <row r="2" ht="13.5" thickBot="1"/>
    <row r="3" spans="1:67" ht="15.75" customHeight="1">
      <c r="A3" s="210"/>
      <c r="B3" s="218" t="s">
        <v>42</v>
      </c>
      <c r="C3" s="219"/>
      <c r="D3" s="219"/>
      <c r="E3" s="219"/>
      <c r="F3" s="219"/>
      <c r="G3" s="220"/>
      <c r="H3" s="218" t="s">
        <v>95</v>
      </c>
      <c r="I3" s="219"/>
      <c r="J3" s="219"/>
      <c r="K3" s="219"/>
      <c r="L3" s="219"/>
      <c r="M3" s="220"/>
      <c r="N3" s="218" t="s">
        <v>96</v>
      </c>
      <c r="O3" s="219"/>
      <c r="P3" s="219"/>
      <c r="Q3" s="219"/>
      <c r="R3" s="219"/>
      <c r="S3" s="220"/>
      <c r="T3" s="218" t="s">
        <v>97</v>
      </c>
      <c r="U3" s="219"/>
      <c r="V3" s="219"/>
      <c r="W3" s="219"/>
      <c r="X3" s="219"/>
      <c r="Y3" s="220"/>
      <c r="Z3" s="218" t="s">
        <v>98</v>
      </c>
      <c r="AA3" s="219"/>
      <c r="AB3" s="219"/>
      <c r="AC3" s="219"/>
      <c r="AD3" s="219"/>
      <c r="AE3" s="220"/>
      <c r="AF3" s="218" t="s">
        <v>99</v>
      </c>
      <c r="AG3" s="219"/>
      <c r="AH3" s="219"/>
      <c r="AI3" s="219"/>
      <c r="AJ3" s="219"/>
      <c r="AK3" s="220"/>
      <c r="AL3" s="218" t="s">
        <v>100</v>
      </c>
      <c r="AM3" s="219"/>
      <c r="AN3" s="219"/>
      <c r="AO3" s="219"/>
      <c r="AP3" s="219"/>
      <c r="AQ3" s="220"/>
      <c r="AR3" s="218" t="s">
        <v>101</v>
      </c>
      <c r="AS3" s="219"/>
      <c r="AT3" s="219"/>
      <c r="AU3" s="219"/>
      <c r="AV3" s="219"/>
      <c r="AW3" s="220"/>
      <c r="AX3" s="218" t="s">
        <v>102</v>
      </c>
      <c r="AY3" s="219"/>
      <c r="AZ3" s="219"/>
      <c r="BA3" s="219"/>
      <c r="BB3" s="219"/>
      <c r="BC3" s="220"/>
      <c r="BD3" s="218" t="s">
        <v>103</v>
      </c>
      <c r="BE3" s="219"/>
      <c r="BF3" s="219"/>
      <c r="BG3" s="219"/>
      <c r="BH3" s="219"/>
      <c r="BI3" s="223"/>
      <c r="BJ3" s="218" t="s">
        <v>91</v>
      </c>
      <c r="BK3" s="219"/>
      <c r="BL3" s="219"/>
      <c r="BM3" s="219"/>
      <c r="BN3" s="219"/>
      <c r="BO3" s="220"/>
    </row>
    <row r="4" spans="1:67" ht="36" customHeight="1">
      <c r="A4" s="211"/>
      <c r="B4" s="214" t="s">
        <v>93</v>
      </c>
      <c r="C4" s="215"/>
      <c r="D4" s="213" t="s">
        <v>92</v>
      </c>
      <c r="E4" s="213"/>
      <c r="F4" s="216" t="s">
        <v>94</v>
      </c>
      <c r="G4" s="217"/>
      <c r="H4" s="214" t="s">
        <v>93</v>
      </c>
      <c r="I4" s="215"/>
      <c r="J4" s="213" t="s">
        <v>92</v>
      </c>
      <c r="K4" s="213"/>
      <c r="L4" s="216" t="s">
        <v>94</v>
      </c>
      <c r="M4" s="217"/>
      <c r="N4" s="214" t="s">
        <v>93</v>
      </c>
      <c r="O4" s="215"/>
      <c r="P4" s="222" t="s">
        <v>92</v>
      </c>
      <c r="Q4" s="222"/>
      <c r="R4" s="216" t="s">
        <v>94</v>
      </c>
      <c r="S4" s="217"/>
      <c r="T4" s="214" t="s">
        <v>93</v>
      </c>
      <c r="U4" s="215"/>
      <c r="V4" s="215" t="s">
        <v>92</v>
      </c>
      <c r="W4" s="215"/>
      <c r="X4" s="216" t="s">
        <v>94</v>
      </c>
      <c r="Y4" s="217"/>
      <c r="Z4" s="214" t="s">
        <v>93</v>
      </c>
      <c r="AA4" s="215"/>
      <c r="AB4" s="215" t="s">
        <v>92</v>
      </c>
      <c r="AC4" s="215"/>
      <c r="AD4" s="216" t="s">
        <v>94</v>
      </c>
      <c r="AE4" s="217"/>
      <c r="AF4" s="214" t="s">
        <v>93</v>
      </c>
      <c r="AG4" s="215"/>
      <c r="AH4" s="213" t="s">
        <v>92</v>
      </c>
      <c r="AI4" s="213"/>
      <c r="AJ4" s="216" t="s">
        <v>94</v>
      </c>
      <c r="AK4" s="217"/>
      <c r="AL4" s="214" t="s">
        <v>93</v>
      </c>
      <c r="AM4" s="215"/>
      <c r="AN4" s="213" t="s">
        <v>92</v>
      </c>
      <c r="AO4" s="213"/>
      <c r="AP4" s="216" t="s">
        <v>94</v>
      </c>
      <c r="AQ4" s="217"/>
      <c r="AR4" s="214" t="s">
        <v>93</v>
      </c>
      <c r="AS4" s="215"/>
      <c r="AT4" s="215" t="s">
        <v>92</v>
      </c>
      <c r="AU4" s="215"/>
      <c r="AV4" s="216" t="s">
        <v>94</v>
      </c>
      <c r="AW4" s="217"/>
      <c r="AX4" s="214" t="s">
        <v>93</v>
      </c>
      <c r="AY4" s="215"/>
      <c r="AZ4" s="215" t="s">
        <v>92</v>
      </c>
      <c r="BA4" s="215"/>
      <c r="BB4" s="216" t="s">
        <v>94</v>
      </c>
      <c r="BC4" s="217"/>
      <c r="BD4" s="214" t="s">
        <v>93</v>
      </c>
      <c r="BE4" s="215"/>
      <c r="BF4" s="222" t="s">
        <v>92</v>
      </c>
      <c r="BG4" s="222"/>
      <c r="BH4" s="216" t="s">
        <v>94</v>
      </c>
      <c r="BI4" s="217"/>
      <c r="BJ4" s="224" t="s">
        <v>93</v>
      </c>
      <c r="BK4" s="225"/>
      <c r="BL4" s="225" t="s">
        <v>92</v>
      </c>
      <c r="BM4" s="225"/>
      <c r="BN4" s="226" t="s">
        <v>94</v>
      </c>
      <c r="BO4" s="227"/>
    </row>
    <row r="5" spans="1:67" ht="24" customHeight="1">
      <c r="A5" s="55"/>
      <c r="B5" s="212" t="s">
        <v>41</v>
      </c>
      <c r="C5" s="200" t="s">
        <v>43</v>
      </c>
      <c r="D5" s="200" t="s">
        <v>41</v>
      </c>
      <c r="E5" s="200" t="s">
        <v>43</v>
      </c>
      <c r="F5" s="200" t="s">
        <v>41</v>
      </c>
      <c r="G5" s="221" t="s">
        <v>43</v>
      </c>
      <c r="H5" s="212" t="s">
        <v>41</v>
      </c>
      <c r="I5" s="200" t="s">
        <v>43</v>
      </c>
      <c r="J5" s="200" t="s">
        <v>41</v>
      </c>
      <c r="K5" s="200" t="s">
        <v>43</v>
      </c>
      <c r="L5" s="200" t="s">
        <v>41</v>
      </c>
      <c r="M5" s="221" t="s">
        <v>43</v>
      </c>
      <c r="N5" s="212" t="s">
        <v>41</v>
      </c>
      <c r="O5" s="200" t="s">
        <v>43</v>
      </c>
      <c r="P5" s="200" t="s">
        <v>41</v>
      </c>
      <c r="Q5" s="200" t="s">
        <v>43</v>
      </c>
      <c r="R5" s="200" t="s">
        <v>41</v>
      </c>
      <c r="S5" s="221" t="s">
        <v>43</v>
      </c>
      <c r="T5" s="212" t="s">
        <v>41</v>
      </c>
      <c r="U5" s="200" t="s">
        <v>43</v>
      </c>
      <c r="V5" s="200" t="s">
        <v>41</v>
      </c>
      <c r="W5" s="200" t="s">
        <v>43</v>
      </c>
      <c r="X5" s="200" t="s">
        <v>41</v>
      </c>
      <c r="Y5" s="221" t="s">
        <v>43</v>
      </c>
      <c r="Z5" s="212" t="s">
        <v>41</v>
      </c>
      <c r="AA5" s="200" t="s">
        <v>43</v>
      </c>
      <c r="AB5" s="200" t="s">
        <v>41</v>
      </c>
      <c r="AC5" s="200" t="s">
        <v>43</v>
      </c>
      <c r="AD5" s="200" t="s">
        <v>41</v>
      </c>
      <c r="AE5" s="221" t="s">
        <v>43</v>
      </c>
      <c r="AF5" s="212" t="s">
        <v>41</v>
      </c>
      <c r="AG5" s="200" t="s">
        <v>43</v>
      </c>
      <c r="AH5" s="200" t="s">
        <v>41</v>
      </c>
      <c r="AI5" s="200" t="s">
        <v>43</v>
      </c>
      <c r="AJ5" s="200" t="s">
        <v>41</v>
      </c>
      <c r="AK5" s="221" t="s">
        <v>43</v>
      </c>
      <c r="AL5" s="212" t="s">
        <v>41</v>
      </c>
      <c r="AM5" s="200" t="s">
        <v>43</v>
      </c>
      <c r="AN5" s="200" t="s">
        <v>41</v>
      </c>
      <c r="AO5" s="200" t="s">
        <v>43</v>
      </c>
      <c r="AP5" s="200" t="s">
        <v>41</v>
      </c>
      <c r="AQ5" s="221" t="s">
        <v>43</v>
      </c>
      <c r="AR5" s="212" t="s">
        <v>41</v>
      </c>
      <c r="AS5" s="200" t="s">
        <v>43</v>
      </c>
      <c r="AT5" s="200" t="s">
        <v>41</v>
      </c>
      <c r="AU5" s="200" t="s">
        <v>43</v>
      </c>
      <c r="AV5" s="200" t="s">
        <v>41</v>
      </c>
      <c r="AW5" s="221" t="s">
        <v>43</v>
      </c>
      <c r="AX5" s="212" t="s">
        <v>41</v>
      </c>
      <c r="AY5" s="200" t="s">
        <v>43</v>
      </c>
      <c r="AZ5" s="200" t="s">
        <v>41</v>
      </c>
      <c r="BA5" s="200" t="s">
        <v>43</v>
      </c>
      <c r="BB5" s="200" t="s">
        <v>41</v>
      </c>
      <c r="BC5" s="221" t="s">
        <v>43</v>
      </c>
      <c r="BD5" s="212" t="s">
        <v>41</v>
      </c>
      <c r="BE5" s="200" t="s">
        <v>43</v>
      </c>
      <c r="BF5" s="200" t="s">
        <v>41</v>
      </c>
      <c r="BG5" s="200" t="s">
        <v>43</v>
      </c>
      <c r="BH5" s="200" t="s">
        <v>41</v>
      </c>
      <c r="BI5" s="228" t="s">
        <v>43</v>
      </c>
      <c r="BJ5" s="212" t="s">
        <v>41</v>
      </c>
      <c r="BK5" s="200" t="s">
        <v>43</v>
      </c>
      <c r="BL5" s="200" t="s">
        <v>41</v>
      </c>
      <c r="BM5" s="200" t="s">
        <v>43</v>
      </c>
      <c r="BN5" s="200" t="s">
        <v>41</v>
      </c>
      <c r="BO5" s="221" t="s">
        <v>43</v>
      </c>
    </row>
    <row r="6" spans="1:67" ht="42.75" customHeight="1">
      <c r="A6" s="56" t="s">
        <v>40</v>
      </c>
      <c r="B6" s="212"/>
      <c r="C6" s="200"/>
      <c r="D6" s="200"/>
      <c r="E6" s="200"/>
      <c r="F6" s="200"/>
      <c r="G6" s="221"/>
      <c r="H6" s="212"/>
      <c r="I6" s="200"/>
      <c r="J6" s="200"/>
      <c r="K6" s="200"/>
      <c r="L6" s="200"/>
      <c r="M6" s="221"/>
      <c r="N6" s="212"/>
      <c r="O6" s="200"/>
      <c r="P6" s="200"/>
      <c r="Q6" s="200"/>
      <c r="R6" s="200"/>
      <c r="S6" s="221"/>
      <c r="T6" s="212"/>
      <c r="U6" s="200"/>
      <c r="V6" s="200"/>
      <c r="W6" s="200"/>
      <c r="X6" s="200"/>
      <c r="Y6" s="221"/>
      <c r="Z6" s="212"/>
      <c r="AA6" s="200"/>
      <c r="AB6" s="200"/>
      <c r="AC6" s="200"/>
      <c r="AD6" s="200"/>
      <c r="AE6" s="221"/>
      <c r="AF6" s="212"/>
      <c r="AG6" s="200"/>
      <c r="AH6" s="200"/>
      <c r="AI6" s="200"/>
      <c r="AJ6" s="200"/>
      <c r="AK6" s="221"/>
      <c r="AL6" s="212"/>
      <c r="AM6" s="200"/>
      <c r="AN6" s="200"/>
      <c r="AO6" s="200"/>
      <c r="AP6" s="200"/>
      <c r="AQ6" s="221"/>
      <c r="AR6" s="212"/>
      <c r="AS6" s="200"/>
      <c r="AT6" s="200"/>
      <c r="AU6" s="200"/>
      <c r="AV6" s="200"/>
      <c r="AW6" s="221"/>
      <c r="AX6" s="212"/>
      <c r="AY6" s="200"/>
      <c r="AZ6" s="200"/>
      <c r="BA6" s="200"/>
      <c r="BB6" s="200"/>
      <c r="BC6" s="221"/>
      <c r="BD6" s="212"/>
      <c r="BE6" s="200"/>
      <c r="BF6" s="200"/>
      <c r="BG6" s="200"/>
      <c r="BH6" s="200"/>
      <c r="BI6" s="228"/>
      <c r="BJ6" s="212"/>
      <c r="BK6" s="200"/>
      <c r="BL6" s="200"/>
      <c r="BM6" s="200"/>
      <c r="BN6" s="200"/>
      <c r="BO6" s="221"/>
    </row>
    <row r="7" spans="1:67" ht="15.75" customHeight="1">
      <c r="A7" s="57" t="s">
        <v>44</v>
      </c>
      <c r="B7" s="72">
        <v>1</v>
      </c>
      <c r="C7" s="53">
        <v>24</v>
      </c>
      <c r="D7" s="53">
        <v>1</v>
      </c>
      <c r="E7" s="53">
        <v>25</v>
      </c>
      <c r="F7" s="53">
        <f aca="true" t="shared" si="0" ref="F7:F22">D7-B7</f>
        <v>0</v>
      </c>
      <c r="G7" s="53">
        <f aca="true" t="shared" si="1" ref="G7:G22">E7-C7</f>
        <v>1</v>
      </c>
      <c r="H7" s="72">
        <v>1</v>
      </c>
      <c r="I7" s="53">
        <v>25</v>
      </c>
      <c r="J7" s="53">
        <v>1</v>
      </c>
      <c r="K7" s="53">
        <v>25</v>
      </c>
      <c r="L7" s="53">
        <f aca="true" t="shared" si="2" ref="L7:L22">J7-H7</f>
        <v>0</v>
      </c>
      <c r="M7" s="53">
        <f aca="true" t="shared" si="3" ref="M7:M22">K7-I7</f>
        <v>0</v>
      </c>
      <c r="N7" s="72">
        <v>1</v>
      </c>
      <c r="O7" s="53">
        <v>20</v>
      </c>
      <c r="P7" s="53">
        <v>1</v>
      </c>
      <c r="Q7" s="53">
        <v>25</v>
      </c>
      <c r="R7" s="53">
        <f aca="true" t="shared" si="4" ref="R7:R22">P7-N7</f>
        <v>0</v>
      </c>
      <c r="S7" s="53">
        <f aca="true" t="shared" si="5" ref="S7:S22">Q7-O7</f>
        <v>5</v>
      </c>
      <c r="T7" s="72">
        <v>1</v>
      </c>
      <c r="U7" s="53">
        <v>25</v>
      </c>
      <c r="V7" s="53">
        <v>1</v>
      </c>
      <c r="W7" s="53">
        <v>18</v>
      </c>
      <c r="X7" s="53">
        <f aca="true" t="shared" si="6" ref="X7:X22">V7-T7</f>
        <v>0</v>
      </c>
      <c r="Y7" s="53">
        <f aca="true" t="shared" si="7" ref="Y7:Y22">W7-U7</f>
        <v>-7</v>
      </c>
      <c r="Z7" s="72">
        <v>1</v>
      </c>
      <c r="AA7" s="53">
        <v>22</v>
      </c>
      <c r="AB7" s="53">
        <v>1</v>
      </c>
      <c r="AC7" s="53">
        <v>25</v>
      </c>
      <c r="AD7" s="53">
        <f aca="true" t="shared" si="8" ref="AD7:AD22">AB7-Z7</f>
        <v>0</v>
      </c>
      <c r="AE7" s="53">
        <f aca="true" t="shared" si="9" ref="AE7:AE22">AC7-AA7</f>
        <v>3</v>
      </c>
      <c r="AF7" s="72">
        <v>1</v>
      </c>
      <c r="AG7" s="53">
        <v>25</v>
      </c>
      <c r="AH7" s="53">
        <v>1</v>
      </c>
      <c r="AI7" s="53">
        <v>25</v>
      </c>
      <c r="AJ7" s="53">
        <f aca="true" t="shared" si="10" ref="AJ7:AJ22">AH7-AF7</f>
        <v>0</v>
      </c>
      <c r="AK7" s="53">
        <f aca="true" t="shared" si="11" ref="AK7:AK22">AI7-AG7</f>
        <v>0</v>
      </c>
      <c r="AL7" s="72">
        <v>1</v>
      </c>
      <c r="AM7" s="53">
        <v>23</v>
      </c>
      <c r="AN7" s="53">
        <v>1</v>
      </c>
      <c r="AO7" s="53">
        <v>25</v>
      </c>
      <c r="AP7" s="53">
        <f aca="true" t="shared" si="12" ref="AP7:AP22">AN7-AL7</f>
        <v>0</v>
      </c>
      <c r="AQ7" s="53">
        <f aca="true" t="shared" si="13" ref="AQ7:AQ22">AO7-AM7</f>
        <v>2</v>
      </c>
      <c r="AR7" s="72">
        <v>1</v>
      </c>
      <c r="AS7" s="53">
        <v>26</v>
      </c>
      <c r="AT7" s="53">
        <v>1</v>
      </c>
      <c r="AU7" s="53">
        <v>25</v>
      </c>
      <c r="AV7" s="53">
        <f aca="true" t="shared" si="14" ref="AV7:AV22">AT7-AR7</f>
        <v>0</v>
      </c>
      <c r="AW7" s="53">
        <f aca="true" t="shared" si="15" ref="AW7:AW22">AU7-AS7</f>
        <v>-1</v>
      </c>
      <c r="AX7" s="72">
        <v>1</v>
      </c>
      <c r="AY7" s="53">
        <v>28</v>
      </c>
      <c r="AZ7" s="53">
        <v>1</v>
      </c>
      <c r="BA7" s="53">
        <v>25</v>
      </c>
      <c r="BB7" s="53">
        <f aca="true" t="shared" si="16" ref="BB7:BB22">AZ7-AX7</f>
        <v>0</v>
      </c>
      <c r="BC7" s="53">
        <f aca="true" t="shared" si="17" ref="BC7:BC22">BA7-AY7</f>
        <v>-3</v>
      </c>
      <c r="BD7" s="72">
        <v>1</v>
      </c>
      <c r="BE7" s="53">
        <v>20</v>
      </c>
      <c r="BF7" s="53">
        <v>1</v>
      </c>
      <c r="BG7" s="53">
        <v>20</v>
      </c>
      <c r="BH7" s="53">
        <f aca="true" t="shared" si="18" ref="BH7:BH22">BF7-BD7</f>
        <v>0</v>
      </c>
      <c r="BI7" s="53">
        <f aca="true" t="shared" si="19" ref="BI7:BI22">BG7-BE7</f>
        <v>0</v>
      </c>
      <c r="BJ7" s="72">
        <f>B7+H7+N7+T7+Z7+AF7+AL7+AR7+AX7+BD7</f>
        <v>10</v>
      </c>
      <c r="BK7" s="53">
        <f aca="true" t="shared" si="20" ref="BK7:BM22">C7+I7+O7+U7+AA7+AG7+AM7+AS7+AY7+BE7</f>
        <v>238</v>
      </c>
      <c r="BL7" s="53">
        <f t="shared" si="20"/>
        <v>10</v>
      </c>
      <c r="BM7" s="53">
        <f t="shared" si="20"/>
        <v>238</v>
      </c>
      <c r="BN7" s="53">
        <f aca="true" t="shared" si="21" ref="BN7:BN22">F7+L7+R7+X7+AD7+AJ7+AP7+AV7+BB7+BH7</f>
        <v>0</v>
      </c>
      <c r="BO7" s="53">
        <f aca="true" t="shared" si="22" ref="BO7:BO22">G7+M7+S7+Y7+AE7+AK7+AQ7+AW7+BC7+BI7</f>
        <v>0</v>
      </c>
    </row>
    <row r="8" spans="1:67" ht="15.75" customHeight="1">
      <c r="A8" s="57" t="s">
        <v>45</v>
      </c>
      <c r="B8" s="72">
        <v>1</v>
      </c>
      <c r="C8" s="53">
        <v>25</v>
      </c>
      <c r="D8" s="53">
        <v>1</v>
      </c>
      <c r="E8" s="53">
        <v>25</v>
      </c>
      <c r="F8" s="53">
        <f t="shared" si="0"/>
        <v>0</v>
      </c>
      <c r="G8" s="53">
        <f t="shared" si="1"/>
        <v>0</v>
      </c>
      <c r="H8" s="72">
        <v>1</v>
      </c>
      <c r="I8" s="53">
        <v>17</v>
      </c>
      <c r="J8" s="53">
        <v>1</v>
      </c>
      <c r="K8" s="53">
        <v>25</v>
      </c>
      <c r="L8" s="53">
        <f t="shared" si="2"/>
        <v>0</v>
      </c>
      <c r="M8" s="53">
        <f t="shared" si="3"/>
        <v>8</v>
      </c>
      <c r="N8" s="72">
        <v>1</v>
      </c>
      <c r="O8" s="53">
        <v>21</v>
      </c>
      <c r="P8" s="53">
        <v>1</v>
      </c>
      <c r="Q8" s="53">
        <v>25</v>
      </c>
      <c r="R8" s="53">
        <f t="shared" si="4"/>
        <v>0</v>
      </c>
      <c r="S8" s="53">
        <f t="shared" si="5"/>
        <v>4</v>
      </c>
      <c r="T8" s="72"/>
      <c r="U8" s="53"/>
      <c r="V8" s="53"/>
      <c r="W8" s="53"/>
      <c r="X8" s="53">
        <f t="shared" si="6"/>
        <v>0</v>
      </c>
      <c r="Y8" s="53">
        <f t="shared" si="7"/>
        <v>0</v>
      </c>
      <c r="Z8" s="72">
        <v>1</v>
      </c>
      <c r="AA8" s="53">
        <v>26</v>
      </c>
      <c r="AB8" s="53">
        <v>1</v>
      </c>
      <c r="AC8" s="53">
        <v>25</v>
      </c>
      <c r="AD8" s="53">
        <f t="shared" si="8"/>
        <v>0</v>
      </c>
      <c r="AE8" s="53">
        <f t="shared" si="9"/>
        <v>-1</v>
      </c>
      <c r="AF8" s="72">
        <v>1</v>
      </c>
      <c r="AG8" s="53">
        <v>25</v>
      </c>
      <c r="AH8" s="53">
        <v>1</v>
      </c>
      <c r="AI8" s="53">
        <v>25</v>
      </c>
      <c r="AJ8" s="53">
        <f t="shared" si="10"/>
        <v>0</v>
      </c>
      <c r="AK8" s="53">
        <f t="shared" si="11"/>
        <v>0</v>
      </c>
      <c r="AL8" s="72">
        <v>1</v>
      </c>
      <c r="AM8" s="53">
        <v>24</v>
      </c>
      <c r="AN8" s="53">
        <v>1</v>
      </c>
      <c r="AO8" s="53">
        <v>25</v>
      </c>
      <c r="AP8" s="53">
        <f t="shared" si="12"/>
        <v>0</v>
      </c>
      <c r="AQ8" s="53">
        <f t="shared" si="13"/>
        <v>1</v>
      </c>
      <c r="AR8" s="72"/>
      <c r="AS8" s="53"/>
      <c r="AT8" s="53"/>
      <c r="AU8" s="53"/>
      <c r="AV8" s="53">
        <f t="shared" si="14"/>
        <v>0</v>
      </c>
      <c r="AW8" s="53">
        <f t="shared" si="15"/>
        <v>0</v>
      </c>
      <c r="AX8" s="72">
        <v>1</v>
      </c>
      <c r="AY8" s="53">
        <v>25</v>
      </c>
      <c r="AZ8" s="53">
        <v>1</v>
      </c>
      <c r="BA8" s="53">
        <v>25</v>
      </c>
      <c r="BB8" s="53">
        <f t="shared" si="16"/>
        <v>0</v>
      </c>
      <c r="BC8" s="53">
        <f t="shared" si="17"/>
        <v>0</v>
      </c>
      <c r="BD8" s="72"/>
      <c r="BE8" s="53"/>
      <c r="BF8" s="53"/>
      <c r="BG8" s="53"/>
      <c r="BH8" s="53">
        <f t="shared" si="18"/>
        <v>0</v>
      </c>
      <c r="BI8" s="53">
        <f t="shared" si="19"/>
        <v>0</v>
      </c>
      <c r="BJ8" s="72">
        <f aca="true" t="shared" si="23" ref="BJ8:BJ22">B8+H8+N8+T8+Z8+AF8+AL8+AR8+AX8+BD8</f>
        <v>7</v>
      </c>
      <c r="BK8" s="53">
        <f t="shared" si="20"/>
        <v>163</v>
      </c>
      <c r="BL8" s="53">
        <f t="shared" si="20"/>
        <v>7</v>
      </c>
      <c r="BM8" s="53">
        <f t="shared" si="20"/>
        <v>175</v>
      </c>
      <c r="BN8" s="53">
        <f t="shared" si="21"/>
        <v>0</v>
      </c>
      <c r="BO8" s="53">
        <f t="shared" si="22"/>
        <v>12</v>
      </c>
    </row>
    <row r="9" spans="1:67" ht="15.75" customHeight="1">
      <c r="A9" s="57" t="s">
        <v>46</v>
      </c>
      <c r="B9" s="72"/>
      <c r="C9" s="53"/>
      <c r="D9" s="53"/>
      <c r="E9" s="53"/>
      <c r="F9" s="53">
        <f t="shared" si="0"/>
        <v>0</v>
      </c>
      <c r="G9" s="53">
        <f t="shared" si="1"/>
        <v>0</v>
      </c>
      <c r="H9" s="72"/>
      <c r="I9" s="53"/>
      <c r="J9" s="53"/>
      <c r="K9" s="53"/>
      <c r="L9" s="53">
        <f t="shared" si="2"/>
        <v>0</v>
      </c>
      <c r="M9" s="53">
        <f t="shared" si="3"/>
        <v>0</v>
      </c>
      <c r="N9" s="72"/>
      <c r="O9" s="53"/>
      <c r="P9" s="53"/>
      <c r="Q9" s="53"/>
      <c r="R9" s="53">
        <f t="shared" si="4"/>
        <v>0</v>
      </c>
      <c r="S9" s="53">
        <f t="shared" si="5"/>
        <v>0</v>
      </c>
      <c r="T9" s="72"/>
      <c r="U9" s="53"/>
      <c r="V9" s="53"/>
      <c r="W9" s="53"/>
      <c r="X9" s="53">
        <f t="shared" si="6"/>
        <v>0</v>
      </c>
      <c r="Y9" s="53">
        <f t="shared" si="7"/>
        <v>0</v>
      </c>
      <c r="Z9" s="72">
        <v>1</v>
      </c>
      <c r="AA9" s="53">
        <v>26</v>
      </c>
      <c r="AB9" s="53">
        <v>1</v>
      </c>
      <c r="AC9" s="53">
        <v>25</v>
      </c>
      <c r="AD9" s="53">
        <f t="shared" si="8"/>
        <v>0</v>
      </c>
      <c r="AE9" s="53">
        <f t="shared" si="9"/>
        <v>-1</v>
      </c>
      <c r="AF9" s="72">
        <v>1</v>
      </c>
      <c r="AG9" s="53">
        <v>25</v>
      </c>
      <c r="AH9" s="53">
        <v>1</v>
      </c>
      <c r="AI9" s="53">
        <v>25</v>
      </c>
      <c r="AJ9" s="53">
        <f t="shared" si="10"/>
        <v>0</v>
      </c>
      <c r="AK9" s="53">
        <f t="shared" si="11"/>
        <v>0</v>
      </c>
      <c r="AL9" s="72">
        <v>1</v>
      </c>
      <c r="AM9" s="53">
        <v>23</v>
      </c>
      <c r="AN9" s="53">
        <v>1</v>
      </c>
      <c r="AO9" s="53">
        <v>23</v>
      </c>
      <c r="AP9" s="53">
        <f t="shared" si="12"/>
        <v>0</v>
      </c>
      <c r="AQ9" s="53">
        <f t="shared" si="13"/>
        <v>0</v>
      </c>
      <c r="AR9" s="72"/>
      <c r="AS9" s="53"/>
      <c r="AT9" s="53"/>
      <c r="AU9" s="53"/>
      <c r="AV9" s="53">
        <f t="shared" si="14"/>
        <v>0</v>
      </c>
      <c r="AW9" s="53">
        <f t="shared" si="15"/>
        <v>0</v>
      </c>
      <c r="AX9" s="72"/>
      <c r="AY9" s="53"/>
      <c r="AZ9" s="53">
        <v>1</v>
      </c>
      <c r="BA9" s="53">
        <v>25</v>
      </c>
      <c r="BB9" s="53">
        <f t="shared" si="16"/>
        <v>1</v>
      </c>
      <c r="BC9" s="53">
        <f t="shared" si="17"/>
        <v>25</v>
      </c>
      <c r="BD9" s="72"/>
      <c r="BE9" s="53"/>
      <c r="BF9" s="53"/>
      <c r="BG9" s="53"/>
      <c r="BH9" s="53">
        <f t="shared" si="18"/>
        <v>0</v>
      </c>
      <c r="BI9" s="53">
        <f t="shared" si="19"/>
        <v>0</v>
      </c>
      <c r="BJ9" s="72">
        <f t="shared" si="23"/>
        <v>3</v>
      </c>
      <c r="BK9" s="53">
        <f t="shared" si="20"/>
        <v>74</v>
      </c>
      <c r="BL9" s="53">
        <f t="shared" si="20"/>
        <v>4</v>
      </c>
      <c r="BM9" s="53">
        <f t="shared" si="20"/>
        <v>98</v>
      </c>
      <c r="BN9" s="53">
        <f t="shared" si="21"/>
        <v>1</v>
      </c>
      <c r="BO9" s="53">
        <f t="shared" si="22"/>
        <v>24</v>
      </c>
    </row>
    <row r="10" spans="1:67" ht="15.75" customHeight="1">
      <c r="A10" s="57" t="s">
        <v>47</v>
      </c>
      <c r="B10" s="72"/>
      <c r="C10" s="53"/>
      <c r="D10" s="53"/>
      <c r="E10" s="53"/>
      <c r="F10" s="53">
        <f t="shared" si="0"/>
        <v>0</v>
      </c>
      <c r="G10" s="53">
        <f t="shared" si="1"/>
        <v>0</v>
      </c>
      <c r="H10" s="72"/>
      <c r="I10" s="53"/>
      <c r="J10" s="53"/>
      <c r="K10" s="53"/>
      <c r="L10" s="53">
        <f t="shared" si="2"/>
        <v>0</v>
      </c>
      <c r="M10" s="53">
        <f t="shared" si="3"/>
        <v>0</v>
      </c>
      <c r="N10" s="72"/>
      <c r="O10" s="53"/>
      <c r="P10" s="53"/>
      <c r="Q10" s="53"/>
      <c r="R10" s="53">
        <f t="shared" si="4"/>
        <v>0</v>
      </c>
      <c r="S10" s="53">
        <f t="shared" si="5"/>
        <v>0</v>
      </c>
      <c r="T10" s="72"/>
      <c r="U10" s="53"/>
      <c r="V10" s="53"/>
      <c r="W10" s="53"/>
      <c r="X10" s="53">
        <f t="shared" si="6"/>
        <v>0</v>
      </c>
      <c r="Y10" s="53">
        <f t="shared" si="7"/>
        <v>0</v>
      </c>
      <c r="Z10" s="72">
        <v>1</v>
      </c>
      <c r="AA10" s="53">
        <v>17</v>
      </c>
      <c r="AB10" s="53"/>
      <c r="AC10" s="53"/>
      <c r="AD10" s="53">
        <f t="shared" si="8"/>
        <v>-1</v>
      </c>
      <c r="AE10" s="53">
        <f t="shared" si="9"/>
        <v>-17</v>
      </c>
      <c r="AF10" s="72"/>
      <c r="AG10" s="53"/>
      <c r="AH10" s="53"/>
      <c r="AI10" s="53"/>
      <c r="AJ10" s="53">
        <f t="shared" si="10"/>
        <v>0</v>
      </c>
      <c r="AK10" s="53">
        <f t="shared" si="11"/>
        <v>0</v>
      </c>
      <c r="AL10" s="72">
        <v>1</v>
      </c>
      <c r="AM10" s="53">
        <v>23</v>
      </c>
      <c r="AN10" s="53">
        <v>1</v>
      </c>
      <c r="AO10" s="53">
        <v>23</v>
      </c>
      <c r="AP10" s="53">
        <f t="shared" si="12"/>
        <v>0</v>
      </c>
      <c r="AQ10" s="53">
        <f t="shared" si="13"/>
        <v>0</v>
      </c>
      <c r="AR10" s="72"/>
      <c r="AS10" s="53"/>
      <c r="AT10" s="53"/>
      <c r="AU10" s="53"/>
      <c r="AV10" s="53">
        <f t="shared" si="14"/>
        <v>0</v>
      </c>
      <c r="AW10" s="53">
        <f t="shared" si="15"/>
        <v>0</v>
      </c>
      <c r="AX10" s="72"/>
      <c r="AY10" s="53"/>
      <c r="AZ10" s="53"/>
      <c r="BA10" s="53"/>
      <c r="BB10" s="53">
        <f t="shared" si="16"/>
        <v>0</v>
      </c>
      <c r="BC10" s="53">
        <f t="shared" si="17"/>
        <v>0</v>
      </c>
      <c r="BD10" s="72"/>
      <c r="BE10" s="53"/>
      <c r="BF10" s="53"/>
      <c r="BG10" s="53"/>
      <c r="BH10" s="53">
        <f t="shared" si="18"/>
        <v>0</v>
      </c>
      <c r="BI10" s="53">
        <f t="shared" si="19"/>
        <v>0</v>
      </c>
      <c r="BJ10" s="72">
        <f t="shared" si="23"/>
        <v>2</v>
      </c>
      <c r="BK10" s="53">
        <f t="shared" si="20"/>
        <v>40</v>
      </c>
      <c r="BL10" s="53">
        <f t="shared" si="20"/>
        <v>1</v>
      </c>
      <c r="BM10" s="53">
        <f t="shared" si="20"/>
        <v>23</v>
      </c>
      <c r="BN10" s="53">
        <f t="shared" si="21"/>
        <v>-1</v>
      </c>
      <c r="BO10" s="53">
        <f t="shared" si="22"/>
        <v>-17</v>
      </c>
    </row>
    <row r="11" spans="1:67" s="52" customFormat="1" ht="15.75" customHeight="1">
      <c r="A11" s="58" t="s">
        <v>48</v>
      </c>
      <c r="B11" s="75">
        <v>1</v>
      </c>
      <c r="C11" s="51">
        <v>25</v>
      </c>
      <c r="D11" s="51">
        <v>1</v>
      </c>
      <c r="E11" s="51">
        <v>23</v>
      </c>
      <c r="F11" s="51">
        <f t="shared" si="0"/>
        <v>0</v>
      </c>
      <c r="G11" s="51">
        <f t="shared" si="1"/>
        <v>-2</v>
      </c>
      <c r="H11" s="75">
        <v>1</v>
      </c>
      <c r="I11" s="51">
        <v>23</v>
      </c>
      <c r="J11" s="51">
        <v>1</v>
      </c>
      <c r="K11" s="51">
        <v>25</v>
      </c>
      <c r="L11" s="51">
        <f t="shared" si="2"/>
        <v>0</v>
      </c>
      <c r="M11" s="51">
        <f t="shared" si="3"/>
        <v>2</v>
      </c>
      <c r="N11" s="75">
        <v>1</v>
      </c>
      <c r="O11" s="51">
        <v>13</v>
      </c>
      <c r="P11" s="51">
        <v>1</v>
      </c>
      <c r="Q11" s="51">
        <v>18</v>
      </c>
      <c r="R11" s="51">
        <f t="shared" si="4"/>
        <v>0</v>
      </c>
      <c r="S11" s="51">
        <f t="shared" si="5"/>
        <v>5</v>
      </c>
      <c r="T11" s="75">
        <v>1</v>
      </c>
      <c r="U11" s="51">
        <v>25</v>
      </c>
      <c r="V11" s="51">
        <v>1</v>
      </c>
      <c r="W11" s="51">
        <v>22</v>
      </c>
      <c r="X11" s="51">
        <f t="shared" si="6"/>
        <v>0</v>
      </c>
      <c r="Y11" s="51">
        <f t="shared" si="7"/>
        <v>-3</v>
      </c>
      <c r="Z11" s="75">
        <v>1</v>
      </c>
      <c r="AA11" s="51">
        <v>22</v>
      </c>
      <c r="AB11" s="51">
        <v>1</v>
      </c>
      <c r="AC11" s="51">
        <v>23</v>
      </c>
      <c r="AD11" s="51">
        <f t="shared" si="8"/>
        <v>0</v>
      </c>
      <c r="AE11" s="51">
        <f t="shared" si="9"/>
        <v>1</v>
      </c>
      <c r="AF11" s="75">
        <v>1</v>
      </c>
      <c r="AG11" s="51">
        <v>28</v>
      </c>
      <c r="AH11" s="51">
        <v>1</v>
      </c>
      <c r="AI11" s="51">
        <v>26</v>
      </c>
      <c r="AJ11" s="51">
        <f t="shared" si="10"/>
        <v>0</v>
      </c>
      <c r="AK11" s="51">
        <f t="shared" si="11"/>
        <v>-2</v>
      </c>
      <c r="AL11" s="75">
        <v>1</v>
      </c>
      <c r="AM11" s="51">
        <v>24</v>
      </c>
      <c r="AN11" s="51">
        <v>1</v>
      </c>
      <c r="AO11" s="51">
        <v>23</v>
      </c>
      <c r="AP11" s="51">
        <f t="shared" si="12"/>
        <v>0</v>
      </c>
      <c r="AQ11" s="51">
        <f t="shared" si="13"/>
        <v>-1</v>
      </c>
      <c r="AR11" s="75">
        <v>1</v>
      </c>
      <c r="AS11" s="51">
        <v>25</v>
      </c>
      <c r="AT11" s="51">
        <v>1</v>
      </c>
      <c r="AU11" s="51">
        <v>25</v>
      </c>
      <c r="AV11" s="51">
        <f t="shared" si="14"/>
        <v>0</v>
      </c>
      <c r="AW11" s="51">
        <f t="shared" si="15"/>
        <v>0</v>
      </c>
      <c r="AX11" s="75">
        <v>1</v>
      </c>
      <c r="AY11" s="51">
        <v>24</v>
      </c>
      <c r="AZ11" s="51">
        <v>1</v>
      </c>
      <c r="BA11" s="51">
        <v>28</v>
      </c>
      <c r="BB11" s="51">
        <f t="shared" si="16"/>
        <v>0</v>
      </c>
      <c r="BC11" s="51">
        <f t="shared" si="17"/>
        <v>4</v>
      </c>
      <c r="BD11" s="75">
        <v>1</v>
      </c>
      <c r="BE11" s="51">
        <v>18</v>
      </c>
      <c r="BF11" s="51">
        <v>1</v>
      </c>
      <c r="BG11" s="51">
        <v>18</v>
      </c>
      <c r="BH11" s="51">
        <f t="shared" si="18"/>
        <v>0</v>
      </c>
      <c r="BI11" s="51">
        <f t="shared" si="19"/>
        <v>0</v>
      </c>
      <c r="BJ11" s="75">
        <f t="shared" si="23"/>
        <v>10</v>
      </c>
      <c r="BK11" s="51">
        <f t="shared" si="20"/>
        <v>227</v>
      </c>
      <c r="BL11" s="51">
        <f t="shared" si="20"/>
        <v>10</v>
      </c>
      <c r="BM11" s="51">
        <f t="shared" si="20"/>
        <v>231</v>
      </c>
      <c r="BN11" s="51">
        <f t="shared" si="21"/>
        <v>0</v>
      </c>
      <c r="BO11" s="51">
        <f t="shared" si="22"/>
        <v>4</v>
      </c>
    </row>
    <row r="12" spans="1:67" s="52" customFormat="1" ht="15.75" customHeight="1">
      <c r="A12" s="58" t="s">
        <v>49</v>
      </c>
      <c r="B12" s="75">
        <v>1</v>
      </c>
      <c r="C12" s="51">
        <v>15</v>
      </c>
      <c r="D12" s="51">
        <v>1</v>
      </c>
      <c r="E12" s="51">
        <v>24</v>
      </c>
      <c r="F12" s="51">
        <f t="shared" si="0"/>
        <v>0</v>
      </c>
      <c r="G12" s="51">
        <f t="shared" si="1"/>
        <v>9</v>
      </c>
      <c r="H12" s="75">
        <v>1</v>
      </c>
      <c r="I12" s="51">
        <v>26</v>
      </c>
      <c r="J12" s="51">
        <v>1</v>
      </c>
      <c r="K12" s="51">
        <v>20</v>
      </c>
      <c r="L12" s="51">
        <f t="shared" si="2"/>
        <v>0</v>
      </c>
      <c r="M12" s="51">
        <f t="shared" si="3"/>
        <v>-6</v>
      </c>
      <c r="N12" s="75">
        <v>1</v>
      </c>
      <c r="O12" s="51">
        <v>25</v>
      </c>
      <c r="P12" s="51">
        <v>1</v>
      </c>
      <c r="Q12" s="51">
        <v>23</v>
      </c>
      <c r="R12" s="51">
        <f t="shared" si="4"/>
        <v>0</v>
      </c>
      <c r="S12" s="51">
        <f t="shared" si="5"/>
        <v>-2</v>
      </c>
      <c r="T12" s="75"/>
      <c r="U12" s="51"/>
      <c r="V12" s="51"/>
      <c r="W12" s="51"/>
      <c r="X12" s="51">
        <f t="shared" si="6"/>
        <v>0</v>
      </c>
      <c r="Y12" s="51">
        <f t="shared" si="7"/>
        <v>0</v>
      </c>
      <c r="Z12" s="75">
        <v>1</v>
      </c>
      <c r="AA12" s="51">
        <v>23</v>
      </c>
      <c r="AB12" s="51">
        <v>1</v>
      </c>
      <c r="AC12" s="51">
        <v>25</v>
      </c>
      <c r="AD12" s="51">
        <f t="shared" si="8"/>
        <v>0</v>
      </c>
      <c r="AE12" s="51">
        <f t="shared" si="9"/>
        <v>2</v>
      </c>
      <c r="AF12" s="75">
        <v>1</v>
      </c>
      <c r="AG12" s="51">
        <v>25</v>
      </c>
      <c r="AH12" s="51">
        <v>1</v>
      </c>
      <c r="AI12" s="51">
        <v>26</v>
      </c>
      <c r="AJ12" s="51">
        <f t="shared" si="10"/>
        <v>0</v>
      </c>
      <c r="AK12" s="51">
        <f t="shared" si="11"/>
        <v>1</v>
      </c>
      <c r="AL12" s="75">
        <v>1</v>
      </c>
      <c r="AM12" s="51">
        <v>25</v>
      </c>
      <c r="AN12" s="51">
        <v>1</v>
      </c>
      <c r="AO12" s="51">
        <v>24</v>
      </c>
      <c r="AP12" s="51">
        <f t="shared" si="12"/>
        <v>0</v>
      </c>
      <c r="AQ12" s="51">
        <f t="shared" si="13"/>
        <v>-1</v>
      </c>
      <c r="AR12" s="75"/>
      <c r="AS12" s="51"/>
      <c r="AT12" s="51"/>
      <c r="AU12" s="51"/>
      <c r="AV12" s="51">
        <f t="shared" si="14"/>
        <v>0</v>
      </c>
      <c r="AW12" s="51">
        <f t="shared" si="15"/>
        <v>0</v>
      </c>
      <c r="AX12" s="75">
        <v>1</v>
      </c>
      <c r="AY12" s="51">
        <v>24</v>
      </c>
      <c r="AZ12" s="51">
        <v>1</v>
      </c>
      <c r="BA12" s="51">
        <v>25</v>
      </c>
      <c r="BB12" s="51">
        <f t="shared" si="16"/>
        <v>0</v>
      </c>
      <c r="BC12" s="51">
        <f t="shared" si="17"/>
        <v>1</v>
      </c>
      <c r="BD12" s="75"/>
      <c r="BE12" s="51"/>
      <c r="BF12" s="51"/>
      <c r="BG12" s="51"/>
      <c r="BH12" s="51">
        <f t="shared" si="18"/>
        <v>0</v>
      </c>
      <c r="BI12" s="51">
        <f t="shared" si="19"/>
        <v>0</v>
      </c>
      <c r="BJ12" s="75">
        <f t="shared" si="23"/>
        <v>7</v>
      </c>
      <c r="BK12" s="51">
        <f t="shared" si="20"/>
        <v>163</v>
      </c>
      <c r="BL12" s="51">
        <f t="shared" si="20"/>
        <v>7</v>
      </c>
      <c r="BM12" s="51">
        <f t="shared" si="20"/>
        <v>167</v>
      </c>
      <c r="BN12" s="51">
        <f t="shared" si="21"/>
        <v>0</v>
      </c>
      <c r="BO12" s="51">
        <f t="shared" si="22"/>
        <v>4</v>
      </c>
    </row>
    <row r="13" spans="1:67" s="52" customFormat="1" ht="15.75" customHeight="1">
      <c r="A13" s="58" t="s">
        <v>50</v>
      </c>
      <c r="B13" s="75"/>
      <c r="C13" s="51"/>
      <c r="D13" s="51"/>
      <c r="E13" s="51"/>
      <c r="F13" s="51">
        <f t="shared" si="0"/>
        <v>0</v>
      </c>
      <c r="G13" s="51">
        <f t="shared" si="1"/>
        <v>0</v>
      </c>
      <c r="H13" s="75"/>
      <c r="I13" s="51"/>
      <c r="J13" s="51"/>
      <c r="K13" s="51"/>
      <c r="L13" s="51">
        <f t="shared" si="2"/>
        <v>0</v>
      </c>
      <c r="M13" s="51">
        <f t="shared" si="3"/>
        <v>0</v>
      </c>
      <c r="N13" s="75"/>
      <c r="O13" s="51"/>
      <c r="P13" s="51"/>
      <c r="Q13" s="51"/>
      <c r="R13" s="51">
        <f t="shared" si="4"/>
        <v>0</v>
      </c>
      <c r="S13" s="51">
        <f t="shared" si="5"/>
        <v>0</v>
      </c>
      <c r="T13" s="75"/>
      <c r="U13" s="51"/>
      <c r="V13" s="51"/>
      <c r="W13" s="51"/>
      <c r="X13" s="51">
        <f t="shared" si="6"/>
        <v>0</v>
      </c>
      <c r="Y13" s="51">
        <f t="shared" si="7"/>
        <v>0</v>
      </c>
      <c r="Z13" s="75">
        <v>1</v>
      </c>
      <c r="AA13" s="51">
        <v>26</v>
      </c>
      <c r="AB13" s="51">
        <v>1</v>
      </c>
      <c r="AC13" s="51">
        <v>25</v>
      </c>
      <c r="AD13" s="51">
        <f t="shared" si="8"/>
        <v>0</v>
      </c>
      <c r="AE13" s="51">
        <f t="shared" si="9"/>
        <v>-1</v>
      </c>
      <c r="AF13" s="75">
        <v>1</v>
      </c>
      <c r="AG13" s="51">
        <v>26</v>
      </c>
      <c r="AH13" s="51">
        <v>1</v>
      </c>
      <c r="AI13" s="51">
        <v>25</v>
      </c>
      <c r="AJ13" s="51">
        <f t="shared" si="10"/>
        <v>0</v>
      </c>
      <c r="AK13" s="51">
        <f t="shared" si="11"/>
        <v>-1</v>
      </c>
      <c r="AL13" s="75">
        <v>1</v>
      </c>
      <c r="AM13" s="51">
        <v>22</v>
      </c>
      <c r="AN13" s="51">
        <v>1</v>
      </c>
      <c r="AO13" s="51">
        <v>22</v>
      </c>
      <c r="AP13" s="51">
        <f t="shared" si="12"/>
        <v>0</v>
      </c>
      <c r="AQ13" s="51">
        <f t="shared" si="13"/>
        <v>0</v>
      </c>
      <c r="AR13" s="75"/>
      <c r="AS13" s="51"/>
      <c r="AT13" s="51"/>
      <c r="AU13" s="51"/>
      <c r="AV13" s="51">
        <f t="shared" si="14"/>
        <v>0</v>
      </c>
      <c r="AW13" s="51">
        <f t="shared" si="15"/>
        <v>0</v>
      </c>
      <c r="AX13" s="75">
        <v>1</v>
      </c>
      <c r="AY13" s="51">
        <v>22</v>
      </c>
      <c r="AZ13" s="51"/>
      <c r="BA13" s="51"/>
      <c r="BB13" s="51">
        <f t="shared" si="16"/>
        <v>-1</v>
      </c>
      <c r="BC13" s="51">
        <f t="shared" si="17"/>
        <v>-22</v>
      </c>
      <c r="BD13" s="75"/>
      <c r="BE13" s="51"/>
      <c r="BF13" s="51"/>
      <c r="BG13" s="51"/>
      <c r="BH13" s="51">
        <f t="shared" si="18"/>
        <v>0</v>
      </c>
      <c r="BI13" s="51">
        <f t="shared" si="19"/>
        <v>0</v>
      </c>
      <c r="BJ13" s="75">
        <f t="shared" si="23"/>
        <v>4</v>
      </c>
      <c r="BK13" s="51">
        <f t="shared" si="20"/>
        <v>96</v>
      </c>
      <c r="BL13" s="51">
        <f t="shared" si="20"/>
        <v>3</v>
      </c>
      <c r="BM13" s="51">
        <f t="shared" si="20"/>
        <v>72</v>
      </c>
      <c r="BN13" s="51">
        <f t="shared" si="21"/>
        <v>-1</v>
      </c>
      <c r="BO13" s="51">
        <f t="shared" si="22"/>
        <v>-24</v>
      </c>
    </row>
    <row r="14" spans="1:67" s="52" customFormat="1" ht="15.75" customHeight="1">
      <c r="A14" s="58" t="s">
        <v>52</v>
      </c>
      <c r="B14" s="75"/>
      <c r="C14" s="51"/>
      <c r="D14" s="51"/>
      <c r="E14" s="51"/>
      <c r="F14" s="51">
        <f t="shared" si="0"/>
        <v>0</v>
      </c>
      <c r="G14" s="51">
        <f t="shared" si="1"/>
        <v>0</v>
      </c>
      <c r="H14" s="75"/>
      <c r="I14" s="51"/>
      <c r="J14" s="51"/>
      <c r="K14" s="51"/>
      <c r="L14" s="51">
        <f t="shared" si="2"/>
        <v>0</v>
      </c>
      <c r="M14" s="51">
        <f t="shared" si="3"/>
        <v>0</v>
      </c>
      <c r="N14" s="75"/>
      <c r="O14" s="51"/>
      <c r="P14" s="51"/>
      <c r="Q14" s="51"/>
      <c r="R14" s="51">
        <f t="shared" si="4"/>
        <v>0</v>
      </c>
      <c r="S14" s="51">
        <f t="shared" si="5"/>
        <v>0</v>
      </c>
      <c r="T14" s="75"/>
      <c r="U14" s="51"/>
      <c r="V14" s="51"/>
      <c r="W14" s="51"/>
      <c r="X14" s="51">
        <f t="shared" si="6"/>
        <v>0</v>
      </c>
      <c r="Y14" s="51">
        <f t="shared" si="7"/>
        <v>0</v>
      </c>
      <c r="Z14" s="75">
        <v>1</v>
      </c>
      <c r="AA14" s="51">
        <v>20</v>
      </c>
      <c r="AB14" s="51">
        <v>1</v>
      </c>
      <c r="AC14" s="51">
        <v>19</v>
      </c>
      <c r="AD14" s="51">
        <f t="shared" si="8"/>
        <v>0</v>
      </c>
      <c r="AE14" s="51">
        <f t="shared" si="9"/>
        <v>-1</v>
      </c>
      <c r="AF14" s="75"/>
      <c r="AG14" s="51"/>
      <c r="AH14" s="51"/>
      <c r="AI14" s="51"/>
      <c r="AJ14" s="51">
        <f t="shared" si="10"/>
        <v>0</v>
      </c>
      <c r="AK14" s="51">
        <f t="shared" si="11"/>
        <v>0</v>
      </c>
      <c r="AL14" s="75"/>
      <c r="AM14" s="51"/>
      <c r="AN14" s="51">
        <v>1</v>
      </c>
      <c r="AO14" s="51">
        <v>25</v>
      </c>
      <c r="AP14" s="51">
        <f t="shared" si="12"/>
        <v>1</v>
      </c>
      <c r="AQ14" s="51">
        <f t="shared" si="13"/>
        <v>25</v>
      </c>
      <c r="AR14" s="75"/>
      <c r="AS14" s="51"/>
      <c r="AT14" s="51"/>
      <c r="AU14" s="51"/>
      <c r="AV14" s="51">
        <f t="shared" si="14"/>
        <v>0</v>
      </c>
      <c r="AW14" s="51">
        <f t="shared" si="15"/>
        <v>0</v>
      </c>
      <c r="AX14" s="75"/>
      <c r="AY14" s="51"/>
      <c r="AZ14" s="51"/>
      <c r="BA14" s="51"/>
      <c r="BB14" s="51">
        <f t="shared" si="16"/>
        <v>0</v>
      </c>
      <c r="BC14" s="51">
        <f t="shared" si="17"/>
        <v>0</v>
      </c>
      <c r="BD14" s="75"/>
      <c r="BE14" s="51"/>
      <c r="BF14" s="51"/>
      <c r="BG14" s="51"/>
      <c r="BH14" s="51">
        <f t="shared" si="18"/>
        <v>0</v>
      </c>
      <c r="BI14" s="51">
        <f t="shared" si="19"/>
        <v>0</v>
      </c>
      <c r="BJ14" s="75">
        <f t="shared" si="23"/>
        <v>1</v>
      </c>
      <c r="BK14" s="51">
        <f t="shared" si="20"/>
        <v>20</v>
      </c>
      <c r="BL14" s="51">
        <f t="shared" si="20"/>
        <v>2</v>
      </c>
      <c r="BM14" s="51">
        <f t="shared" si="20"/>
        <v>44</v>
      </c>
      <c r="BN14" s="51">
        <f t="shared" si="21"/>
        <v>1</v>
      </c>
      <c r="BO14" s="51">
        <f t="shared" si="22"/>
        <v>24</v>
      </c>
    </row>
    <row r="15" spans="1:67" ht="15.75" customHeight="1">
      <c r="A15" s="57" t="s">
        <v>53</v>
      </c>
      <c r="B15" s="11">
        <v>1</v>
      </c>
      <c r="C15" s="6">
        <v>23</v>
      </c>
      <c r="D15" s="6">
        <v>1</v>
      </c>
      <c r="E15" s="6">
        <v>24</v>
      </c>
      <c r="F15" s="6">
        <f t="shared" si="0"/>
        <v>0</v>
      </c>
      <c r="G15" s="6">
        <f t="shared" si="1"/>
        <v>1</v>
      </c>
      <c r="H15" s="11">
        <v>1</v>
      </c>
      <c r="I15" s="6">
        <v>27</v>
      </c>
      <c r="J15" s="6">
        <v>1</v>
      </c>
      <c r="K15" s="6">
        <v>24</v>
      </c>
      <c r="L15" s="6">
        <f t="shared" si="2"/>
        <v>0</v>
      </c>
      <c r="M15" s="6">
        <f t="shared" si="3"/>
        <v>-3</v>
      </c>
      <c r="N15" s="11">
        <v>1</v>
      </c>
      <c r="O15" s="6">
        <v>26</v>
      </c>
      <c r="P15" s="6">
        <v>1</v>
      </c>
      <c r="Q15" s="6">
        <v>17</v>
      </c>
      <c r="R15" s="6">
        <f t="shared" si="4"/>
        <v>0</v>
      </c>
      <c r="S15" s="6">
        <f t="shared" si="5"/>
        <v>-9</v>
      </c>
      <c r="T15" s="11">
        <v>1</v>
      </c>
      <c r="U15" s="6">
        <v>23</v>
      </c>
      <c r="V15" s="6">
        <v>1</v>
      </c>
      <c r="W15" s="6">
        <v>27</v>
      </c>
      <c r="X15" s="6">
        <f t="shared" si="6"/>
        <v>0</v>
      </c>
      <c r="Y15" s="6">
        <f t="shared" si="7"/>
        <v>4</v>
      </c>
      <c r="Z15" s="11">
        <v>1</v>
      </c>
      <c r="AA15" s="6">
        <v>25</v>
      </c>
      <c r="AB15" s="6">
        <v>1</v>
      </c>
      <c r="AC15" s="6">
        <v>24</v>
      </c>
      <c r="AD15" s="6">
        <f t="shared" si="8"/>
        <v>0</v>
      </c>
      <c r="AE15" s="6">
        <f t="shared" si="9"/>
        <v>-1</v>
      </c>
      <c r="AF15" s="11">
        <v>1</v>
      </c>
      <c r="AG15" s="6">
        <v>24</v>
      </c>
      <c r="AH15" s="6">
        <v>1</v>
      </c>
      <c r="AI15" s="6">
        <v>28</v>
      </c>
      <c r="AJ15" s="6">
        <f t="shared" si="10"/>
        <v>0</v>
      </c>
      <c r="AK15" s="6">
        <f t="shared" si="11"/>
        <v>4</v>
      </c>
      <c r="AL15" s="11">
        <v>1</v>
      </c>
      <c r="AM15" s="6">
        <v>25</v>
      </c>
      <c r="AN15" s="6">
        <v>1</v>
      </c>
      <c r="AO15" s="6">
        <v>22</v>
      </c>
      <c r="AP15" s="6">
        <f t="shared" si="12"/>
        <v>0</v>
      </c>
      <c r="AQ15" s="6">
        <f t="shared" si="13"/>
        <v>-3</v>
      </c>
      <c r="AR15" s="11">
        <v>1</v>
      </c>
      <c r="AS15" s="6">
        <v>16</v>
      </c>
      <c r="AT15" s="6">
        <v>1</v>
      </c>
      <c r="AU15" s="6">
        <v>23</v>
      </c>
      <c r="AV15" s="6">
        <f t="shared" si="14"/>
        <v>0</v>
      </c>
      <c r="AW15" s="6">
        <f t="shared" si="15"/>
        <v>7</v>
      </c>
      <c r="AX15" s="11">
        <v>1</v>
      </c>
      <c r="AY15" s="6">
        <v>25</v>
      </c>
      <c r="AZ15" s="6">
        <v>1</v>
      </c>
      <c r="BA15" s="6">
        <v>25</v>
      </c>
      <c r="BB15" s="6">
        <f t="shared" si="16"/>
        <v>0</v>
      </c>
      <c r="BC15" s="6">
        <f t="shared" si="17"/>
        <v>0</v>
      </c>
      <c r="BD15" s="11">
        <v>1</v>
      </c>
      <c r="BE15" s="6">
        <v>13</v>
      </c>
      <c r="BF15" s="6">
        <v>1</v>
      </c>
      <c r="BG15" s="6">
        <v>19</v>
      </c>
      <c r="BH15" s="6">
        <f t="shared" si="18"/>
        <v>0</v>
      </c>
      <c r="BI15" s="6">
        <f t="shared" si="19"/>
        <v>6</v>
      </c>
      <c r="BJ15" s="72">
        <f t="shared" si="23"/>
        <v>10</v>
      </c>
      <c r="BK15" s="53">
        <f t="shared" si="20"/>
        <v>227</v>
      </c>
      <c r="BL15" s="53">
        <f t="shared" si="20"/>
        <v>10</v>
      </c>
      <c r="BM15" s="53">
        <f t="shared" si="20"/>
        <v>233</v>
      </c>
      <c r="BN15" s="53">
        <f t="shared" si="21"/>
        <v>0</v>
      </c>
      <c r="BO15" s="53">
        <f t="shared" si="22"/>
        <v>6</v>
      </c>
    </row>
    <row r="16" spans="1:67" ht="15.75" customHeight="1">
      <c r="A16" s="57" t="s">
        <v>54</v>
      </c>
      <c r="B16" s="11">
        <v>1</v>
      </c>
      <c r="C16" s="6">
        <v>19</v>
      </c>
      <c r="D16" s="6">
        <v>1</v>
      </c>
      <c r="E16" s="6">
        <v>17</v>
      </c>
      <c r="F16" s="6">
        <f t="shared" si="0"/>
        <v>0</v>
      </c>
      <c r="G16" s="6">
        <f t="shared" si="1"/>
        <v>-2</v>
      </c>
      <c r="H16" s="11">
        <v>1</v>
      </c>
      <c r="I16" s="6">
        <v>25</v>
      </c>
      <c r="J16" s="6">
        <v>1</v>
      </c>
      <c r="K16" s="6">
        <v>25</v>
      </c>
      <c r="L16" s="6">
        <f t="shared" si="2"/>
        <v>0</v>
      </c>
      <c r="M16" s="6">
        <f t="shared" si="3"/>
        <v>0</v>
      </c>
      <c r="N16" s="11">
        <v>1</v>
      </c>
      <c r="O16" s="6">
        <v>20</v>
      </c>
      <c r="P16" s="6">
        <v>1</v>
      </c>
      <c r="Q16" s="6">
        <v>25</v>
      </c>
      <c r="R16" s="6">
        <f t="shared" si="4"/>
        <v>0</v>
      </c>
      <c r="S16" s="6">
        <f t="shared" si="5"/>
        <v>5</v>
      </c>
      <c r="T16" s="11"/>
      <c r="U16" s="6"/>
      <c r="V16" s="6"/>
      <c r="W16" s="6"/>
      <c r="X16" s="6">
        <f t="shared" si="6"/>
        <v>0</v>
      </c>
      <c r="Y16" s="6">
        <f t="shared" si="7"/>
        <v>0</v>
      </c>
      <c r="Z16" s="11">
        <v>1</v>
      </c>
      <c r="AA16" s="6">
        <v>26</v>
      </c>
      <c r="AB16" s="6">
        <v>1</v>
      </c>
      <c r="AC16" s="6">
        <v>24</v>
      </c>
      <c r="AD16" s="6">
        <f t="shared" si="8"/>
        <v>0</v>
      </c>
      <c r="AE16" s="6">
        <f t="shared" si="9"/>
        <v>-2</v>
      </c>
      <c r="AF16" s="11">
        <v>1</v>
      </c>
      <c r="AG16" s="6">
        <v>25</v>
      </c>
      <c r="AH16" s="6">
        <v>1</v>
      </c>
      <c r="AI16" s="6">
        <v>25</v>
      </c>
      <c r="AJ16" s="6">
        <f t="shared" si="10"/>
        <v>0</v>
      </c>
      <c r="AK16" s="6">
        <f t="shared" si="11"/>
        <v>0</v>
      </c>
      <c r="AL16" s="11">
        <v>1</v>
      </c>
      <c r="AM16" s="6">
        <v>26</v>
      </c>
      <c r="AN16" s="6">
        <v>1</v>
      </c>
      <c r="AO16" s="6">
        <v>25</v>
      </c>
      <c r="AP16" s="6">
        <f t="shared" si="12"/>
        <v>0</v>
      </c>
      <c r="AQ16" s="6">
        <f t="shared" si="13"/>
        <v>-1</v>
      </c>
      <c r="AR16" s="11"/>
      <c r="AS16" s="6"/>
      <c r="AT16" s="6"/>
      <c r="AU16" s="6"/>
      <c r="AV16" s="6">
        <f t="shared" si="14"/>
        <v>0</v>
      </c>
      <c r="AW16" s="6">
        <f t="shared" si="15"/>
        <v>0</v>
      </c>
      <c r="AX16" s="11">
        <v>1</v>
      </c>
      <c r="AY16" s="6">
        <v>27</v>
      </c>
      <c r="AZ16" s="6">
        <v>1</v>
      </c>
      <c r="BA16" s="6">
        <v>25</v>
      </c>
      <c r="BB16" s="6">
        <f t="shared" si="16"/>
        <v>0</v>
      </c>
      <c r="BC16" s="6">
        <f t="shared" si="17"/>
        <v>-2</v>
      </c>
      <c r="BD16" s="11"/>
      <c r="BE16" s="6"/>
      <c r="BF16" s="6"/>
      <c r="BG16" s="6"/>
      <c r="BH16" s="6">
        <f t="shared" si="18"/>
        <v>0</v>
      </c>
      <c r="BI16" s="6">
        <f t="shared" si="19"/>
        <v>0</v>
      </c>
      <c r="BJ16" s="72">
        <f t="shared" si="23"/>
        <v>7</v>
      </c>
      <c r="BK16" s="53">
        <f t="shared" si="20"/>
        <v>168</v>
      </c>
      <c r="BL16" s="53">
        <f t="shared" si="20"/>
        <v>7</v>
      </c>
      <c r="BM16" s="53">
        <f t="shared" si="20"/>
        <v>166</v>
      </c>
      <c r="BN16" s="53">
        <f t="shared" si="21"/>
        <v>0</v>
      </c>
      <c r="BO16" s="53">
        <f t="shared" si="22"/>
        <v>-2</v>
      </c>
    </row>
    <row r="17" spans="1:67" ht="15.75" customHeight="1">
      <c r="A17" s="57" t="s">
        <v>55</v>
      </c>
      <c r="B17" s="11"/>
      <c r="C17" s="6"/>
      <c r="D17" s="6"/>
      <c r="E17" s="6"/>
      <c r="F17" s="6">
        <f t="shared" si="0"/>
        <v>0</v>
      </c>
      <c r="G17" s="6">
        <f t="shared" si="1"/>
        <v>0</v>
      </c>
      <c r="H17" s="11"/>
      <c r="I17" s="6"/>
      <c r="J17" s="6"/>
      <c r="K17" s="6"/>
      <c r="L17" s="6">
        <f t="shared" si="2"/>
        <v>0</v>
      </c>
      <c r="M17" s="6">
        <f t="shared" si="3"/>
        <v>0</v>
      </c>
      <c r="N17" s="11"/>
      <c r="O17" s="6"/>
      <c r="P17" s="6"/>
      <c r="Q17" s="6"/>
      <c r="R17" s="6">
        <f t="shared" si="4"/>
        <v>0</v>
      </c>
      <c r="S17" s="6">
        <f t="shared" si="5"/>
        <v>0</v>
      </c>
      <c r="T17" s="11"/>
      <c r="U17" s="6"/>
      <c r="V17" s="6"/>
      <c r="W17" s="6"/>
      <c r="X17" s="6">
        <f t="shared" si="6"/>
        <v>0</v>
      </c>
      <c r="Y17" s="6">
        <f t="shared" si="7"/>
        <v>0</v>
      </c>
      <c r="Z17" s="11">
        <v>1</v>
      </c>
      <c r="AA17" s="6">
        <v>26</v>
      </c>
      <c r="AB17" s="6">
        <v>1</v>
      </c>
      <c r="AC17" s="6">
        <v>25</v>
      </c>
      <c r="AD17" s="6">
        <f t="shared" si="8"/>
        <v>0</v>
      </c>
      <c r="AE17" s="6">
        <f t="shared" si="9"/>
        <v>-1</v>
      </c>
      <c r="AF17" s="11">
        <v>1</v>
      </c>
      <c r="AG17" s="6">
        <v>25</v>
      </c>
      <c r="AH17" s="6">
        <v>1</v>
      </c>
      <c r="AI17" s="6">
        <v>26</v>
      </c>
      <c r="AJ17" s="6">
        <f t="shared" si="10"/>
        <v>0</v>
      </c>
      <c r="AK17" s="6">
        <f t="shared" si="11"/>
        <v>1</v>
      </c>
      <c r="AL17" s="11">
        <v>1</v>
      </c>
      <c r="AM17" s="6">
        <v>26</v>
      </c>
      <c r="AN17" s="6">
        <v>1</v>
      </c>
      <c r="AO17" s="6">
        <v>21</v>
      </c>
      <c r="AP17" s="6">
        <f t="shared" si="12"/>
        <v>0</v>
      </c>
      <c r="AQ17" s="6">
        <f t="shared" si="13"/>
        <v>-5</v>
      </c>
      <c r="AR17" s="11"/>
      <c r="AS17" s="6"/>
      <c r="AT17" s="6"/>
      <c r="AU17" s="6"/>
      <c r="AV17" s="6">
        <f t="shared" si="14"/>
        <v>0</v>
      </c>
      <c r="AW17" s="6">
        <f t="shared" si="15"/>
        <v>0</v>
      </c>
      <c r="AX17" s="11"/>
      <c r="AY17" s="6"/>
      <c r="AZ17" s="6">
        <v>1</v>
      </c>
      <c r="BA17" s="6">
        <v>22</v>
      </c>
      <c r="BB17" s="6">
        <f t="shared" si="16"/>
        <v>1</v>
      </c>
      <c r="BC17" s="6">
        <f t="shared" si="17"/>
        <v>22</v>
      </c>
      <c r="BD17" s="11"/>
      <c r="BE17" s="6"/>
      <c r="BF17" s="6"/>
      <c r="BG17" s="6"/>
      <c r="BH17" s="6">
        <f t="shared" si="18"/>
        <v>0</v>
      </c>
      <c r="BI17" s="6">
        <f t="shared" si="19"/>
        <v>0</v>
      </c>
      <c r="BJ17" s="72">
        <f t="shared" si="23"/>
        <v>3</v>
      </c>
      <c r="BK17" s="53">
        <f t="shared" si="20"/>
        <v>77</v>
      </c>
      <c r="BL17" s="53">
        <f t="shared" si="20"/>
        <v>4</v>
      </c>
      <c r="BM17" s="53">
        <f t="shared" si="20"/>
        <v>94</v>
      </c>
      <c r="BN17" s="53">
        <f t="shared" si="21"/>
        <v>1</v>
      </c>
      <c r="BO17" s="53">
        <f t="shared" si="22"/>
        <v>17</v>
      </c>
    </row>
    <row r="18" spans="1:67" ht="15.75" customHeight="1">
      <c r="A18" s="57" t="s">
        <v>51</v>
      </c>
      <c r="B18" s="11"/>
      <c r="C18" s="6"/>
      <c r="D18" s="6"/>
      <c r="E18" s="6"/>
      <c r="F18" s="6">
        <f t="shared" si="0"/>
        <v>0</v>
      </c>
      <c r="G18" s="6">
        <f t="shared" si="1"/>
        <v>0</v>
      </c>
      <c r="H18" s="11"/>
      <c r="I18" s="6"/>
      <c r="J18" s="6"/>
      <c r="K18" s="6"/>
      <c r="L18" s="6">
        <f t="shared" si="2"/>
        <v>0</v>
      </c>
      <c r="M18" s="6">
        <f t="shared" si="3"/>
        <v>0</v>
      </c>
      <c r="N18" s="11"/>
      <c r="O18" s="6"/>
      <c r="P18" s="6"/>
      <c r="Q18" s="6"/>
      <c r="R18" s="6">
        <f t="shared" si="4"/>
        <v>0</v>
      </c>
      <c r="S18" s="6">
        <f t="shared" si="5"/>
        <v>0</v>
      </c>
      <c r="T18" s="11"/>
      <c r="U18" s="6"/>
      <c r="V18" s="6"/>
      <c r="W18" s="6"/>
      <c r="X18" s="6">
        <f t="shared" si="6"/>
        <v>0</v>
      </c>
      <c r="Y18" s="6">
        <f t="shared" si="7"/>
        <v>0</v>
      </c>
      <c r="Z18" s="11">
        <v>1</v>
      </c>
      <c r="AA18" s="6">
        <v>24</v>
      </c>
      <c r="AB18" s="6">
        <v>1</v>
      </c>
      <c r="AC18" s="6">
        <v>19</v>
      </c>
      <c r="AD18" s="6">
        <f t="shared" si="8"/>
        <v>0</v>
      </c>
      <c r="AE18" s="6">
        <f t="shared" si="9"/>
        <v>-5</v>
      </c>
      <c r="AF18" s="11">
        <v>1</v>
      </c>
      <c r="AG18" s="6">
        <v>25</v>
      </c>
      <c r="AH18" s="6"/>
      <c r="AI18" s="6"/>
      <c r="AJ18" s="6">
        <f t="shared" si="10"/>
        <v>-1</v>
      </c>
      <c r="AK18" s="6">
        <f t="shared" si="11"/>
        <v>-25</v>
      </c>
      <c r="AL18" s="11"/>
      <c r="AM18" s="6"/>
      <c r="AN18" s="6"/>
      <c r="AO18" s="6"/>
      <c r="AP18" s="6">
        <f t="shared" si="12"/>
        <v>0</v>
      </c>
      <c r="AQ18" s="6">
        <f t="shared" si="13"/>
        <v>0</v>
      </c>
      <c r="AR18" s="11"/>
      <c r="AS18" s="6"/>
      <c r="AT18" s="6"/>
      <c r="AU18" s="6"/>
      <c r="AV18" s="6">
        <f t="shared" si="14"/>
        <v>0</v>
      </c>
      <c r="AW18" s="6">
        <f t="shared" si="15"/>
        <v>0</v>
      </c>
      <c r="AX18" s="11"/>
      <c r="AY18" s="6"/>
      <c r="AZ18" s="6"/>
      <c r="BA18" s="6"/>
      <c r="BB18" s="6">
        <f t="shared" si="16"/>
        <v>0</v>
      </c>
      <c r="BC18" s="6">
        <f t="shared" si="17"/>
        <v>0</v>
      </c>
      <c r="BD18" s="11"/>
      <c r="BE18" s="6"/>
      <c r="BF18" s="6"/>
      <c r="BG18" s="6"/>
      <c r="BH18" s="6">
        <f t="shared" si="18"/>
        <v>0</v>
      </c>
      <c r="BI18" s="6">
        <f t="shared" si="19"/>
        <v>0</v>
      </c>
      <c r="BJ18" s="72">
        <f t="shared" si="23"/>
        <v>2</v>
      </c>
      <c r="BK18" s="53">
        <f t="shared" si="20"/>
        <v>49</v>
      </c>
      <c r="BL18" s="53">
        <f t="shared" si="20"/>
        <v>1</v>
      </c>
      <c r="BM18" s="53">
        <f t="shared" si="20"/>
        <v>19</v>
      </c>
      <c r="BN18" s="53">
        <f t="shared" si="21"/>
        <v>-1</v>
      </c>
      <c r="BO18" s="53">
        <f t="shared" si="22"/>
        <v>-30</v>
      </c>
    </row>
    <row r="19" spans="1:67" s="52" customFormat="1" ht="15.75" customHeight="1">
      <c r="A19" s="58" t="s">
        <v>56</v>
      </c>
      <c r="B19" s="75">
        <v>1</v>
      </c>
      <c r="C19" s="51">
        <v>24</v>
      </c>
      <c r="D19" s="51">
        <v>1</v>
      </c>
      <c r="E19" s="51">
        <v>23</v>
      </c>
      <c r="F19" s="51">
        <f t="shared" si="0"/>
        <v>0</v>
      </c>
      <c r="G19" s="51">
        <f t="shared" si="1"/>
        <v>-1</v>
      </c>
      <c r="H19" s="75">
        <v>1</v>
      </c>
      <c r="I19" s="51">
        <v>22</v>
      </c>
      <c r="J19" s="51">
        <v>1</v>
      </c>
      <c r="K19" s="51">
        <v>27</v>
      </c>
      <c r="L19" s="51">
        <f t="shared" si="2"/>
        <v>0</v>
      </c>
      <c r="M19" s="51">
        <f t="shared" si="3"/>
        <v>5</v>
      </c>
      <c r="N19" s="75">
        <v>1</v>
      </c>
      <c r="O19" s="51">
        <v>22</v>
      </c>
      <c r="P19" s="51">
        <v>1</v>
      </c>
      <c r="Q19" s="51">
        <v>26</v>
      </c>
      <c r="R19" s="51">
        <f t="shared" si="4"/>
        <v>0</v>
      </c>
      <c r="S19" s="51">
        <f t="shared" si="5"/>
        <v>4</v>
      </c>
      <c r="T19" s="75">
        <v>1</v>
      </c>
      <c r="U19" s="51">
        <v>22</v>
      </c>
      <c r="V19" s="51">
        <v>1</v>
      </c>
      <c r="W19" s="51">
        <v>24</v>
      </c>
      <c r="X19" s="51">
        <f t="shared" si="6"/>
        <v>0</v>
      </c>
      <c r="Y19" s="51">
        <f t="shared" si="7"/>
        <v>2</v>
      </c>
      <c r="Z19" s="75">
        <v>1</v>
      </c>
      <c r="AA19" s="51">
        <v>25</v>
      </c>
      <c r="AB19" s="51">
        <v>1</v>
      </c>
      <c r="AC19" s="51">
        <v>24</v>
      </c>
      <c r="AD19" s="51">
        <f t="shared" si="8"/>
        <v>0</v>
      </c>
      <c r="AE19" s="51">
        <f t="shared" si="9"/>
        <v>-1</v>
      </c>
      <c r="AF19" s="75"/>
      <c r="AG19" s="51"/>
      <c r="AH19" s="51">
        <v>1</v>
      </c>
      <c r="AI19" s="51">
        <v>23</v>
      </c>
      <c r="AJ19" s="51">
        <f t="shared" si="10"/>
        <v>1</v>
      </c>
      <c r="AK19" s="51">
        <f t="shared" si="11"/>
        <v>23</v>
      </c>
      <c r="AL19" s="75">
        <v>1</v>
      </c>
      <c r="AM19" s="51">
        <v>26</v>
      </c>
      <c r="AN19" s="51">
        <v>1</v>
      </c>
      <c r="AO19" s="51">
        <v>27</v>
      </c>
      <c r="AP19" s="51">
        <f t="shared" si="12"/>
        <v>0</v>
      </c>
      <c r="AQ19" s="51">
        <f t="shared" si="13"/>
        <v>1</v>
      </c>
      <c r="AR19" s="75">
        <v>1</v>
      </c>
      <c r="AS19" s="51">
        <v>21</v>
      </c>
      <c r="AT19" s="51">
        <v>1</v>
      </c>
      <c r="AU19" s="51">
        <v>17</v>
      </c>
      <c r="AV19" s="51">
        <f t="shared" si="14"/>
        <v>0</v>
      </c>
      <c r="AW19" s="51">
        <f t="shared" si="15"/>
        <v>-4</v>
      </c>
      <c r="AX19" s="75">
        <v>1</v>
      </c>
      <c r="AY19" s="51">
        <v>16</v>
      </c>
      <c r="AZ19" s="51">
        <v>1</v>
      </c>
      <c r="BA19" s="51">
        <v>24</v>
      </c>
      <c r="BB19" s="51">
        <f t="shared" si="16"/>
        <v>0</v>
      </c>
      <c r="BC19" s="51">
        <f t="shared" si="17"/>
        <v>8</v>
      </c>
      <c r="BD19" s="75">
        <v>1</v>
      </c>
      <c r="BE19" s="51">
        <v>14</v>
      </c>
      <c r="BF19" s="51">
        <v>1</v>
      </c>
      <c r="BG19" s="51">
        <v>12</v>
      </c>
      <c r="BH19" s="51">
        <f t="shared" si="18"/>
        <v>0</v>
      </c>
      <c r="BI19" s="51">
        <f t="shared" si="19"/>
        <v>-2</v>
      </c>
      <c r="BJ19" s="75">
        <f t="shared" si="23"/>
        <v>9</v>
      </c>
      <c r="BK19" s="51">
        <f t="shared" si="20"/>
        <v>192</v>
      </c>
      <c r="BL19" s="51">
        <f t="shared" si="20"/>
        <v>10</v>
      </c>
      <c r="BM19" s="51">
        <f t="shared" si="20"/>
        <v>227</v>
      </c>
      <c r="BN19" s="51">
        <f t="shared" si="21"/>
        <v>1</v>
      </c>
      <c r="BO19" s="51">
        <f t="shared" si="22"/>
        <v>35</v>
      </c>
    </row>
    <row r="20" spans="1:67" s="52" customFormat="1" ht="15.75" customHeight="1">
      <c r="A20" s="58" t="s">
        <v>57</v>
      </c>
      <c r="B20" s="75">
        <v>1</v>
      </c>
      <c r="C20" s="51">
        <v>23</v>
      </c>
      <c r="D20" s="51">
        <v>1</v>
      </c>
      <c r="E20" s="51">
        <v>21</v>
      </c>
      <c r="F20" s="51">
        <f t="shared" si="0"/>
        <v>0</v>
      </c>
      <c r="G20" s="51">
        <f t="shared" si="1"/>
        <v>-2</v>
      </c>
      <c r="H20" s="75">
        <v>1</v>
      </c>
      <c r="I20" s="51">
        <v>20</v>
      </c>
      <c r="J20" s="51">
        <v>1</v>
      </c>
      <c r="K20" s="51">
        <v>25</v>
      </c>
      <c r="L20" s="51">
        <f t="shared" si="2"/>
        <v>0</v>
      </c>
      <c r="M20" s="51">
        <f t="shared" si="3"/>
        <v>5</v>
      </c>
      <c r="N20" s="75"/>
      <c r="O20" s="51"/>
      <c r="P20" s="51">
        <v>1</v>
      </c>
      <c r="Q20" s="51">
        <v>20</v>
      </c>
      <c r="R20" s="51">
        <f t="shared" si="4"/>
        <v>1</v>
      </c>
      <c r="S20" s="51">
        <f t="shared" si="5"/>
        <v>20</v>
      </c>
      <c r="T20" s="75"/>
      <c r="U20" s="51"/>
      <c r="V20" s="51"/>
      <c r="W20" s="51"/>
      <c r="X20" s="51">
        <f t="shared" si="6"/>
        <v>0</v>
      </c>
      <c r="Y20" s="51">
        <f t="shared" si="7"/>
        <v>0</v>
      </c>
      <c r="Z20" s="75">
        <v>1</v>
      </c>
      <c r="AA20" s="51">
        <v>21</v>
      </c>
      <c r="AB20" s="51">
        <v>1</v>
      </c>
      <c r="AC20" s="51">
        <v>24</v>
      </c>
      <c r="AD20" s="51">
        <f t="shared" si="8"/>
        <v>0</v>
      </c>
      <c r="AE20" s="51">
        <f t="shared" si="9"/>
        <v>3</v>
      </c>
      <c r="AF20" s="75">
        <v>1</v>
      </c>
      <c r="AG20" s="51">
        <v>25</v>
      </c>
      <c r="AH20" s="51">
        <v>1</v>
      </c>
      <c r="AI20" s="51">
        <v>20</v>
      </c>
      <c r="AJ20" s="51">
        <f t="shared" si="10"/>
        <v>0</v>
      </c>
      <c r="AK20" s="51">
        <f t="shared" si="11"/>
        <v>-5</v>
      </c>
      <c r="AL20" s="75">
        <v>1</v>
      </c>
      <c r="AM20" s="51">
        <v>21</v>
      </c>
      <c r="AN20" s="51">
        <v>1</v>
      </c>
      <c r="AO20" s="51">
        <v>26</v>
      </c>
      <c r="AP20" s="51">
        <f t="shared" si="12"/>
        <v>0</v>
      </c>
      <c r="AQ20" s="51">
        <f t="shared" si="13"/>
        <v>5</v>
      </c>
      <c r="AR20" s="75"/>
      <c r="AS20" s="51"/>
      <c r="AT20" s="51"/>
      <c r="AU20" s="51"/>
      <c r="AV20" s="51">
        <f t="shared" si="14"/>
        <v>0</v>
      </c>
      <c r="AW20" s="51">
        <f t="shared" si="15"/>
        <v>0</v>
      </c>
      <c r="AX20" s="75">
        <v>1</v>
      </c>
      <c r="AY20" s="51">
        <v>23</v>
      </c>
      <c r="AZ20" s="51">
        <v>1</v>
      </c>
      <c r="BA20" s="51">
        <v>26</v>
      </c>
      <c r="BB20" s="51">
        <f t="shared" si="16"/>
        <v>0</v>
      </c>
      <c r="BC20" s="51">
        <f t="shared" si="17"/>
        <v>3</v>
      </c>
      <c r="BD20" s="75"/>
      <c r="BE20" s="51"/>
      <c r="BF20" s="51"/>
      <c r="BG20" s="51"/>
      <c r="BH20" s="51">
        <f t="shared" si="18"/>
        <v>0</v>
      </c>
      <c r="BI20" s="51">
        <f t="shared" si="19"/>
        <v>0</v>
      </c>
      <c r="BJ20" s="75">
        <f t="shared" si="23"/>
        <v>6</v>
      </c>
      <c r="BK20" s="51">
        <f t="shared" si="20"/>
        <v>133</v>
      </c>
      <c r="BL20" s="51">
        <f t="shared" si="20"/>
        <v>7</v>
      </c>
      <c r="BM20" s="51">
        <f t="shared" si="20"/>
        <v>162</v>
      </c>
      <c r="BN20" s="51">
        <f t="shared" si="21"/>
        <v>1</v>
      </c>
      <c r="BO20" s="51">
        <f t="shared" si="22"/>
        <v>29</v>
      </c>
    </row>
    <row r="21" spans="1:67" s="52" customFormat="1" ht="15.75" customHeight="1">
      <c r="A21" s="58" t="s">
        <v>58</v>
      </c>
      <c r="B21" s="75"/>
      <c r="C21" s="51"/>
      <c r="D21" s="51"/>
      <c r="E21" s="51"/>
      <c r="F21" s="51">
        <f t="shared" si="0"/>
        <v>0</v>
      </c>
      <c r="G21" s="51">
        <f t="shared" si="1"/>
        <v>0</v>
      </c>
      <c r="H21" s="75"/>
      <c r="I21" s="51"/>
      <c r="J21" s="51"/>
      <c r="K21" s="51"/>
      <c r="L21" s="51">
        <f t="shared" si="2"/>
        <v>0</v>
      </c>
      <c r="M21" s="51">
        <f t="shared" si="3"/>
        <v>0</v>
      </c>
      <c r="N21" s="75"/>
      <c r="O21" s="51"/>
      <c r="P21" s="51"/>
      <c r="Q21" s="51"/>
      <c r="R21" s="51">
        <f t="shared" si="4"/>
        <v>0</v>
      </c>
      <c r="S21" s="51">
        <f t="shared" si="5"/>
        <v>0</v>
      </c>
      <c r="T21" s="75"/>
      <c r="U21" s="51"/>
      <c r="V21" s="51"/>
      <c r="W21" s="51"/>
      <c r="X21" s="51">
        <f t="shared" si="6"/>
        <v>0</v>
      </c>
      <c r="Y21" s="51">
        <f t="shared" si="7"/>
        <v>0</v>
      </c>
      <c r="Z21" s="75">
        <v>1</v>
      </c>
      <c r="AA21" s="51">
        <v>25</v>
      </c>
      <c r="AB21" s="51">
        <v>1</v>
      </c>
      <c r="AC21" s="51">
        <v>25</v>
      </c>
      <c r="AD21" s="51">
        <f t="shared" si="8"/>
        <v>0</v>
      </c>
      <c r="AE21" s="51">
        <f t="shared" si="9"/>
        <v>0</v>
      </c>
      <c r="AF21" s="75">
        <v>1</v>
      </c>
      <c r="AG21" s="51">
        <v>25</v>
      </c>
      <c r="AH21" s="51">
        <v>1</v>
      </c>
      <c r="AI21" s="51">
        <v>25</v>
      </c>
      <c r="AJ21" s="51">
        <f t="shared" si="10"/>
        <v>0</v>
      </c>
      <c r="AK21" s="51">
        <f t="shared" si="11"/>
        <v>0</v>
      </c>
      <c r="AL21" s="75">
        <v>1</v>
      </c>
      <c r="AM21" s="51">
        <v>24</v>
      </c>
      <c r="AN21" s="51">
        <v>1</v>
      </c>
      <c r="AO21" s="51">
        <v>26</v>
      </c>
      <c r="AP21" s="51">
        <f t="shared" si="12"/>
        <v>0</v>
      </c>
      <c r="AQ21" s="51">
        <f t="shared" si="13"/>
        <v>2</v>
      </c>
      <c r="AR21" s="75"/>
      <c r="AS21" s="51"/>
      <c r="AT21" s="51"/>
      <c r="AU21" s="51"/>
      <c r="AV21" s="51">
        <f t="shared" si="14"/>
        <v>0</v>
      </c>
      <c r="AW21" s="51">
        <f t="shared" si="15"/>
        <v>0</v>
      </c>
      <c r="AX21" s="75">
        <v>1</v>
      </c>
      <c r="AY21" s="51">
        <v>21</v>
      </c>
      <c r="AZ21" s="51"/>
      <c r="BA21" s="51"/>
      <c r="BB21" s="51">
        <f t="shared" si="16"/>
        <v>-1</v>
      </c>
      <c r="BC21" s="51">
        <f t="shared" si="17"/>
        <v>-21</v>
      </c>
      <c r="BD21" s="75"/>
      <c r="BE21" s="51"/>
      <c r="BF21" s="51"/>
      <c r="BG21" s="51"/>
      <c r="BH21" s="51">
        <f t="shared" si="18"/>
        <v>0</v>
      </c>
      <c r="BI21" s="51">
        <f t="shared" si="19"/>
        <v>0</v>
      </c>
      <c r="BJ21" s="75">
        <f t="shared" si="23"/>
        <v>4</v>
      </c>
      <c r="BK21" s="51">
        <f t="shared" si="20"/>
        <v>95</v>
      </c>
      <c r="BL21" s="51">
        <f t="shared" si="20"/>
        <v>3</v>
      </c>
      <c r="BM21" s="51">
        <f t="shared" si="20"/>
        <v>76</v>
      </c>
      <c r="BN21" s="51">
        <f t="shared" si="21"/>
        <v>-1</v>
      </c>
      <c r="BO21" s="51">
        <f t="shared" si="22"/>
        <v>-19</v>
      </c>
    </row>
    <row r="22" spans="1:67" s="52" customFormat="1" ht="15.75" customHeight="1">
      <c r="A22" s="58" t="s">
        <v>59</v>
      </c>
      <c r="B22" s="75"/>
      <c r="C22" s="51"/>
      <c r="D22" s="51"/>
      <c r="E22" s="51"/>
      <c r="F22" s="51">
        <f t="shared" si="0"/>
        <v>0</v>
      </c>
      <c r="G22" s="51">
        <f t="shared" si="1"/>
        <v>0</v>
      </c>
      <c r="H22" s="75"/>
      <c r="I22" s="51"/>
      <c r="J22" s="51"/>
      <c r="K22" s="51"/>
      <c r="L22" s="51">
        <f t="shared" si="2"/>
        <v>0</v>
      </c>
      <c r="M22" s="51">
        <f t="shared" si="3"/>
        <v>0</v>
      </c>
      <c r="N22" s="75"/>
      <c r="O22" s="51"/>
      <c r="P22" s="51"/>
      <c r="Q22" s="51"/>
      <c r="R22" s="51">
        <f t="shared" si="4"/>
        <v>0</v>
      </c>
      <c r="S22" s="51">
        <f t="shared" si="5"/>
        <v>0</v>
      </c>
      <c r="T22" s="75"/>
      <c r="U22" s="51"/>
      <c r="V22" s="51"/>
      <c r="W22" s="51"/>
      <c r="X22" s="51">
        <f t="shared" si="6"/>
        <v>0</v>
      </c>
      <c r="Y22" s="51">
        <f t="shared" si="7"/>
        <v>0</v>
      </c>
      <c r="Z22" s="75"/>
      <c r="AA22" s="51"/>
      <c r="AB22" s="51">
        <v>1</v>
      </c>
      <c r="AC22" s="51">
        <v>24</v>
      </c>
      <c r="AD22" s="51">
        <f t="shared" si="8"/>
        <v>1</v>
      </c>
      <c r="AE22" s="51">
        <f t="shared" si="9"/>
        <v>24</v>
      </c>
      <c r="AF22" s="75">
        <v>1</v>
      </c>
      <c r="AG22" s="51">
        <v>25</v>
      </c>
      <c r="AH22" s="51">
        <v>1</v>
      </c>
      <c r="AI22" s="51">
        <v>26</v>
      </c>
      <c r="AJ22" s="51">
        <f t="shared" si="10"/>
        <v>0</v>
      </c>
      <c r="AK22" s="51">
        <f t="shared" si="11"/>
        <v>1</v>
      </c>
      <c r="AL22" s="75"/>
      <c r="AM22" s="51"/>
      <c r="AN22" s="51"/>
      <c r="AO22" s="51"/>
      <c r="AP22" s="51">
        <f t="shared" si="12"/>
        <v>0</v>
      </c>
      <c r="AQ22" s="51">
        <f t="shared" si="13"/>
        <v>0</v>
      </c>
      <c r="AR22" s="75"/>
      <c r="AS22" s="51"/>
      <c r="AT22" s="51"/>
      <c r="AU22" s="51"/>
      <c r="AV22" s="51">
        <f t="shared" si="14"/>
        <v>0</v>
      </c>
      <c r="AW22" s="51">
        <f t="shared" si="15"/>
        <v>0</v>
      </c>
      <c r="AX22" s="75"/>
      <c r="AY22" s="51"/>
      <c r="AZ22" s="51"/>
      <c r="BA22" s="51"/>
      <c r="BB22" s="51">
        <f t="shared" si="16"/>
        <v>0</v>
      </c>
      <c r="BC22" s="51">
        <f t="shared" si="17"/>
        <v>0</v>
      </c>
      <c r="BD22" s="75"/>
      <c r="BE22" s="51"/>
      <c r="BF22" s="51"/>
      <c r="BG22" s="51"/>
      <c r="BH22" s="51">
        <f t="shared" si="18"/>
        <v>0</v>
      </c>
      <c r="BI22" s="51">
        <f t="shared" si="19"/>
        <v>0</v>
      </c>
      <c r="BJ22" s="75">
        <f t="shared" si="23"/>
        <v>1</v>
      </c>
      <c r="BK22" s="51">
        <f t="shared" si="20"/>
        <v>25</v>
      </c>
      <c r="BL22" s="51">
        <f t="shared" si="20"/>
        <v>2</v>
      </c>
      <c r="BM22" s="51">
        <f t="shared" si="20"/>
        <v>50</v>
      </c>
      <c r="BN22" s="51">
        <f t="shared" si="21"/>
        <v>1</v>
      </c>
      <c r="BO22" s="51">
        <f t="shared" si="22"/>
        <v>25</v>
      </c>
    </row>
    <row r="23" spans="1:67" ht="15.75" customHeight="1" thickBot="1">
      <c r="A23" s="59" t="s">
        <v>60</v>
      </c>
      <c r="B23" s="67">
        <f aca="true" t="shared" si="24" ref="B23:AG23">SUM(B7:B22)</f>
        <v>8</v>
      </c>
      <c r="C23" s="54">
        <f t="shared" si="24"/>
        <v>178</v>
      </c>
      <c r="D23" s="54">
        <f t="shared" si="24"/>
        <v>8</v>
      </c>
      <c r="E23" s="54">
        <f t="shared" si="24"/>
        <v>182</v>
      </c>
      <c r="F23" s="54">
        <f t="shared" si="24"/>
        <v>0</v>
      </c>
      <c r="G23" s="68">
        <f t="shared" si="24"/>
        <v>4</v>
      </c>
      <c r="H23" s="67">
        <f t="shared" si="24"/>
        <v>8</v>
      </c>
      <c r="I23" s="54">
        <f t="shared" si="24"/>
        <v>185</v>
      </c>
      <c r="J23" s="54">
        <f t="shared" si="24"/>
        <v>8</v>
      </c>
      <c r="K23" s="54">
        <f t="shared" si="24"/>
        <v>196</v>
      </c>
      <c r="L23" s="54">
        <f t="shared" si="24"/>
        <v>0</v>
      </c>
      <c r="M23" s="68">
        <f t="shared" si="24"/>
        <v>11</v>
      </c>
      <c r="N23" s="67">
        <f t="shared" si="24"/>
        <v>7</v>
      </c>
      <c r="O23" s="54">
        <f t="shared" si="24"/>
        <v>147</v>
      </c>
      <c r="P23" s="54">
        <f t="shared" si="24"/>
        <v>8</v>
      </c>
      <c r="Q23" s="54">
        <f t="shared" si="24"/>
        <v>179</v>
      </c>
      <c r="R23" s="54">
        <f t="shared" si="24"/>
        <v>1</v>
      </c>
      <c r="S23" s="68">
        <f t="shared" si="24"/>
        <v>32</v>
      </c>
      <c r="T23" s="67">
        <f t="shared" si="24"/>
        <v>4</v>
      </c>
      <c r="U23" s="54">
        <f t="shared" si="24"/>
        <v>95</v>
      </c>
      <c r="V23" s="54">
        <f t="shared" si="24"/>
        <v>4</v>
      </c>
      <c r="W23" s="54">
        <f t="shared" si="24"/>
        <v>91</v>
      </c>
      <c r="X23" s="54">
        <f t="shared" si="24"/>
        <v>0</v>
      </c>
      <c r="Y23" s="68">
        <f t="shared" si="24"/>
        <v>-4</v>
      </c>
      <c r="Z23" s="67">
        <f t="shared" si="24"/>
        <v>15</v>
      </c>
      <c r="AA23" s="54">
        <f t="shared" si="24"/>
        <v>354</v>
      </c>
      <c r="AB23" s="54">
        <f t="shared" si="24"/>
        <v>15</v>
      </c>
      <c r="AC23" s="54">
        <f t="shared" si="24"/>
        <v>356</v>
      </c>
      <c r="AD23" s="54">
        <f t="shared" si="24"/>
        <v>0</v>
      </c>
      <c r="AE23" s="68">
        <f t="shared" si="24"/>
        <v>2</v>
      </c>
      <c r="AF23" s="67">
        <f t="shared" si="24"/>
        <v>13</v>
      </c>
      <c r="AG23" s="54">
        <f t="shared" si="24"/>
        <v>328</v>
      </c>
      <c r="AH23" s="54">
        <f aca="true" t="shared" si="25" ref="AH23:BM23">SUM(AH7:AH22)</f>
        <v>13</v>
      </c>
      <c r="AI23" s="54">
        <f t="shared" si="25"/>
        <v>325</v>
      </c>
      <c r="AJ23" s="54">
        <f t="shared" si="25"/>
        <v>0</v>
      </c>
      <c r="AK23" s="68">
        <f t="shared" si="25"/>
        <v>-3</v>
      </c>
      <c r="AL23" s="67">
        <f t="shared" si="25"/>
        <v>13</v>
      </c>
      <c r="AM23" s="54">
        <f t="shared" si="25"/>
        <v>312</v>
      </c>
      <c r="AN23" s="54">
        <f t="shared" si="25"/>
        <v>14</v>
      </c>
      <c r="AO23" s="54">
        <f t="shared" si="25"/>
        <v>337</v>
      </c>
      <c r="AP23" s="54">
        <f t="shared" si="25"/>
        <v>1</v>
      </c>
      <c r="AQ23" s="68">
        <f t="shared" si="25"/>
        <v>25</v>
      </c>
      <c r="AR23" s="67">
        <f t="shared" si="25"/>
        <v>4</v>
      </c>
      <c r="AS23" s="54">
        <f t="shared" si="25"/>
        <v>88</v>
      </c>
      <c r="AT23" s="54">
        <f t="shared" si="25"/>
        <v>4</v>
      </c>
      <c r="AU23" s="54">
        <f t="shared" si="25"/>
        <v>90</v>
      </c>
      <c r="AV23" s="54">
        <f t="shared" si="25"/>
        <v>0</v>
      </c>
      <c r="AW23" s="68">
        <f t="shared" si="25"/>
        <v>2</v>
      </c>
      <c r="AX23" s="67">
        <f t="shared" si="25"/>
        <v>10</v>
      </c>
      <c r="AY23" s="54">
        <f t="shared" si="25"/>
        <v>235</v>
      </c>
      <c r="AZ23" s="54">
        <f t="shared" si="25"/>
        <v>10</v>
      </c>
      <c r="BA23" s="54">
        <f t="shared" si="25"/>
        <v>250</v>
      </c>
      <c r="BB23" s="54">
        <f t="shared" si="25"/>
        <v>0</v>
      </c>
      <c r="BC23" s="68">
        <f t="shared" si="25"/>
        <v>15</v>
      </c>
      <c r="BD23" s="67">
        <f t="shared" si="25"/>
        <v>4</v>
      </c>
      <c r="BE23" s="54">
        <f t="shared" si="25"/>
        <v>65</v>
      </c>
      <c r="BF23" s="54">
        <f t="shared" si="25"/>
        <v>4</v>
      </c>
      <c r="BG23" s="54">
        <f t="shared" si="25"/>
        <v>69</v>
      </c>
      <c r="BH23" s="54">
        <f t="shared" si="25"/>
        <v>0</v>
      </c>
      <c r="BI23" s="68">
        <f t="shared" si="25"/>
        <v>4</v>
      </c>
      <c r="BJ23" s="69">
        <f t="shared" si="25"/>
        <v>86</v>
      </c>
      <c r="BK23" s="70">
        <f t="shared" si="25"/>
        <v>1987</v>
      </c>
      <c r="BL23" s="70">
        <f t="shared" si="25"/>
        <v>88</v>
      </c>
      <c r="BM23" s="70">
        <f t="shared" si="25"/>
        <v>2075</v>
      </c>
      <c r="BN23" s="70">
        <f>SUM(BN7:BN22)</f>
        <v>2</v>
      </c>
      <c r="BO23" s="71">
        <f>SUM(BO7:BO22)</f>
        <v>88</v>
      </c>
    </row>
    <row r="24" spans="1:67" ht="15.75" customHeight="1">
      <c r="A24" s="60" t="s">
        <v>61</v>
      </c>
      <c r="B24" s="11">
        <v>1</v>
      </c>
      <c r="C24" s="6">
        <v>25</v>
      </c>
      <c r="D24" s="6">
        <v>1</v>
      </c>
      <c r="E24" s="6">
        <v>25</v>
      </c>
      <c r="F24" s="53">
        <f aca="true" t="shared" si="26" ref="F24:F43">D24-B24</f>
        <v>0</v>
      </c>
      <c r="G24" s="53">
        <f aca="true" t="shared" si="27" ref="G24:G43">E24-C24</f>
        <v>0</v>
      </c>
      <c r="H24" s="11">
        <v>1</v>
      </c>
      <c r="I24" s="6">
        <v>24</v>
      </c>
      <c r="J24" s="6">
        <v>1</v>
      </c>
      <c r="K24" s="6">
        <v>21</v>
      </c>
      <c r="L24" s="53">
        <f aca="true" t="shared" si="28" ref="L24:L43">J24-H24</f>
        <v>0</v>
      </c>
      <c r="M24" s="53">
        <f aca="true" t="shared" si="29" ref="M24:M43">K24-I24</f>
        <v>-3</v>
      </c>
      <c r="N24" s="11">
        <v>1</v>
      </c>
      <c r="O24" s="6">
        <v>13</v>
      </c>
      <c r="P24" s="6">
        <v>1</v>
      </c>
      <c r="Q24" s="6">
        <v>21</v>
      </c>
      <c r="R24" s="53">
        <f aca="true" t="shared" si="30" ref="R24:R43">P24-N24</f>
        <v>0</v>
      </c>
      <c r="S24" s="53">
        <f aca="true" t="shared" si="31" ref="S24:S43">Q24-O24</f>
        <v>8</v>
      </c>
      <c r="T24" s="11">
        <v>1</v>
      </c>
      <c r="U24" s="6">
        <v>15</v>
      </c>
      <c r="V24" s="6">
        <v>1</v>
      </c>
      <c r="W24" s="6">
        <v>20</v>
      </c>
      <c r="X24" s="53">
        <f aca="true" t="shared" si="32" ref="X24:X43">V24-T24</f>
        <v>0</v>
      </c>
      <c r="Y24" s="53">
        <f aca="true" t="shared" si="33" ref="Y24:Y43">W24-U24</f>
        <v>5</v>
      </c>
      <c r="Z24" s="11">
        <v>1</v>
      </c>
      <c r="AA24" s="6">
        <v>23</v>
      </c>
      <c r="AB24" s="6">
        <v>1</v>
      </c>
      <c r="AC24" s="6">
        <v>25</v>
      </c>
      <c r="AD24" s="53">
        <f aca="true" t="shared" si="34" ref="AD24:AD43">AB24-Z24</f>
        <v>0</v>
      </c>
      <c r="AE24" s="53">
        <f aca="true" t="shared" si="35" ref="AE24:AE43">AC24-AA24</f>
        <v>2</v>
      </c>
      <c r="AF24" s="11">
        <v>1</v>
      </c>
      <c r="AG24" s="6">
        <v>26</v>
      </c>
      <c r="AH24" s="6">
        <v>1</v>
      </c>
      <c r="AI24" s="6">
        <v>25</v>
      </c>
      <c r="AJ24" s="53">
        <f aca="true" t="shared" si="36" ref="AJ24:AJ43">AH24-AF24</f>
        <v>0</v>
      </c>
      <c r="AK24" s="53">
        <f aca="true" t="shared" si="37" ref="AK24:AK43">AI24-AG24</f>
        <v>-1</v>
      </c>
      <c r="AL24" s="11">
        <v>1</v>
      </c>
      <c r="AM24" s="6">
        <v>27</v>
      </c>
      <c r="AN24" s="6">
        <v>1</v>
      </c>
      <c r="AO24" s="6">
        <v>26</v>
      </c>
      <c r="AP24" s="53">
        <f aca="true" t="shared" si="38" ref="AP24:AP43">AN24-AL24</f>
        <v>0</v>
      </c>
      <c r="AQ24" s="53">
        <f aca="true" t="shared" si="39" ref="AQ24:AQ43">AO24-AM24</f>
        <v>-1</v>
      </c>
      <c r="AR24" s="11">
        <v>1</v>
      </c>
      <c r="AS24" s="6">
        <v>23</v>
      </c>
      <c r="AT24" s="6">
        <v>1</v>
      </c>
      <c r="AU24" s="6">
        <v>21</v>
      </c>
      <c r="AV24" s="53">
        <f aca="true" t="shared" si="40" ref="AV24:AV43">AT24-AR24</f>
        <v>0</v>
      </c>
      <c r="AW24" s="53">
        <f aca="true" t="shared" si="41" ref="AW24:AW43">AU24-AS24</f>
        <v>-2</v>
      </c>
      <c r="AX24" s="11">
        <v>1</v>
      </c>
      <c r="AY24" s="6">
        <v>19</v>
      </c>
      <c r="AZ24" s="6">
        <v>1</v>
      </c>
      <c r="BA24" s="6">
        <v>25</v>
      </c>
      <c r="BB24" s="53">
        <f aca="true" t="shared" si="42" ref="BB24:BB43">AZ24-AX24</f>
        <v>0</v>
      </c>
      <c r="BC24" s="53">
        <f aca="true" t="shared" si="43" ref="BC24:BC43">BA24-AY24</f>
        <v>6</v>
      </c>
      <c r="BD24" s="11">
        <v>1</v>
      </c>
      <c r="BE24" s="6">
        <v>18</v>
      </c>
      <c r="BF24" s="6">
        <v>1</v>
      </c>
      <c r="BG24" s="6">
        <v>16</v>
      </c>
      <c r="BH24" s="53">
        <f aca="true" t="shared" si="44" ref="BH24:BH43">BF24-BD24</f>
        <v>0</v>
      </c>
      <c r="BI24" s="53">
        <f aca="true" t="shared" si="45" ref="BI24:BI43">BG24-BE24</f>
        <v>-2</v>
      </c>
      <c r="BJ24" s="78">
        <f aca="true" t="shared" si="46" ref="BJ24:BJ43">B24+H24+N24+T24+Z24+AF24+AL24+AR24+AX24+BD24</f>
        <v>10</v>
      </c>
      <c r="BK24" s="79">
        <f aca="true" t="shared" si="47" ref="BK24:BK43">C24+I24+O24+U24+AA24+AG24+AM24+AS24+AY24+BE24</f>
        <v>213</v>
      </c>
      <c r="BL24" s="79">
        <f aca="true" t="shared" si="48" ref="BL24:BL43">D24+J24+P24+V24+AB24+AH24+AN24+AT24+AZ24+BF24</f>
        <v>10</v>
      </c>
      <c r="BM24" s="79">
        <f aca="true" t="shared" si="49" ref="BM24:BM43">E24+K24+Q24+W24+AC24+AI24+AO24+AU24+BA24+BG24</f>
        <v>225</v>
      </c>
      <c r="BN24" s="79">
        <f aca="true" t="shared" si="50" ref="BN24:BN43">F24+L24+R24+X24+AD24+AJ24+AP24+AV24+BB24+BH24</f>
        <v>0</v>
      </c>
      <c r="BO24" s="79">
        <f aca="true" t="shared" si="51" ref="BO24:BO43">G24+M24+S24+Y24+AE24+AK24+AQ24+AW24+BC24+BI24</f>
        <v>12</v>
      </c>
    </row>
    <row r="25" spans="1:67" ht="15.75" customHeight="1">
      <c r="A25" s="60" t="s">
        <v>62</v>
      </c>
      <c r="B25" s="11">
        <v>1</v>
      </c>
      <c r="C25" s="6">
        <v>15</v>
      </c>
      <c r="D25" s="6">
        <v>1</v>
      </c>
      <c r="E25" s="6">
        <v>24</v>
      </c>
      <c r="F25" s="53">
        <f t="shared" si="26"/>
        <v>0</v>
      </c>
      <c r="G25" s="53">
        <f t="shared" si="27"/>
        <v>9</v>
      </c>
      <c r="H25" s="11">
        <v>1</v>
      </c>
      <c r="I25" s="6">
        <v>24</v>
      </c>
      <c r="J25" s="6">
        <v>1</v>
      </c>
      <c r="K25" s="6">
        <v>21</v>
      </c>
      <c r="L25" s="53">
        <f t="shared" si="28"/>
        <v>0</v>
      </c>
      <c r="M25" s="53">
        <f t="shared" si="29"/>
        <v>-3</v>
      </c>
      <c r="N25" s="11">
        <v>1</v>
      </c>
      <c r="O25" s="6">
        <v>19</v>
      </c>
      <c r="P25" s="6"/>
      <c r="Q25" s="6"/>
      <c r="R25" s="53">
        <f t="shared" si="30"/>
        <v>-1</v>
      </c>
      <c r="S25" s="53">
        <f t="shared" si="31"/>
        <v>-19</v>
      </c>
      <c r="T25" s="11"/>
      <c r="U25" s="6"/>
      <c r="V25" s="6"/>
      <c r="W25" s="6"/>
      <c r="X25" s="53">
        <f t="shared" si="32"/>
        <v>0</v>
      </c>
      <c r="Y25" s="53">
        <f t="shared" si="33"/>
        <v>0</v>
      </c>
      <c r="Z25" s="11">
        <v>1</v>
      </c>
      <c r="AA25" s="6">
        <v>25</v>
      </c>
      <c r="AB25" s="6">
        <v>1</v>
      </c>
      <c r="AC25" s="6">
        <v>25</v>
      </c>
      <c r="AD25" s="53">
        <f t="shared" si="34"/>
        <v>0</v>
      </c>
      <c r="AE25" s="53">
        <f t="shared" si="35"/>
        <v>0</v>
      </c>
      <c r="AF25" s="11">
        <v>1</v>
      </c>
      <c r="AG25" s="6">
        <v>26</v>
      </c>
      <c r="AH25" s="6">
        <v>1</v>
      </c>
      <c r="AI25" s="6">
        <v>25</v>
      </c>
      <c r="AJ25" s="53">
        <f t="shared" si="36"/>
        <v>0</v>
      </c>
      <c r="AK25" s="53">
        <f t="shared" si="37"/>
        <v>-1</v>
      </c>
      <c r="AL25" s="11">
        <v>1</v>
      </c>
      <c r="AM25" s="6">
        <v>28</v>
      </c>
      <c r="AN25" s="6">
        <v>1</v>
      </c>
      <c r="AO25" s="6">
        <v>22</v>
      </c>
      <c r="AP25" s="53">
        <f t="shared" si="38"/>
        <v>0</v>
      </c>
      <c r="AQ25" s="53">
        <f t="shared" si="39"/>
        <v>-6</v>
      </c>
      <c r="AR25" s="11"/>
      <c r="AS25" s="6"/>
      <c r="AT25" s="6"/>
      <c r="AU25" s="6"/>
      <c r="AV25" s="53">
        <f t="shared" si="40"/>
        <v>0</v>
      </c>
      <c r="AW25" s="53">
        <f t="shared" si="41"/>
        <v>0</v>
      </c>
      <c r="AX25" s="11">
        <v>1</v>
      </c>
      <c r="AY25" s="6">
        <v>21</v>
      </c>
      <c r="AZ25" s="6">
        <v>1</v>
      </c>
      <c r="BA25" s="6">
        <v>25</v>
      </c>
      <c r="BB25" s="53">
        <f t="shared" si="42"/>
        <v>0</v>
      </c>
      <c r="BC25" s="53">
        <f t="shared" si="43"/>
        <v>4</v>
      </c>
      <c r="BD25" s="11"/>
      <c r="BE25" s="6"/>
      <c r="BF25" s="6"/>
      <c r="BG25" s="6"/>
      <c r="BH25" s="53">
        <f t="shared" si="44"/>
        <v>0</v>
      </c>
      <c r="BI25" s="53">
        <f t="shared" si="45"/>
        <v>0</v>
      </c>
      <c r="BJ25" s="72">
        <f t="shared" si="46"/>
        <v>7</v>
      </c>
      <c r="BK25" s="53">
        <f t="shared" si="47"/>
        <v>158</v>
      </c>
      <c r="BL25" s="53">
        <f t="shared" si="48"/>
        <v>6</v>
      </c>
      <c r="BM25" s="53">
        <f t="shared" si="49"/>
        <v>142</v>
      </c>
      <c r="BN25" s="53">
        <f t="shared" si="50"/>
        <v>-1</v>
      </c>
      <c r="BO25" s="53">
        <f t="shared" si="51"/>
        <v>-16</v>
      </c>
    </row>
    <row r="26" spans="1:67" ht="15.75" customHeight="1">
      <c r="A26" s="60" t="s">
        <v>63</v>
      </c>
      <c r="B26" s="11"/>
      <c r="C26" s="6"/>
      <c r="D26" s="6"/>
      <c r="E26" s="6"/>
      <c r="F26" s="53">
        <f t="shared" si="26"/>
        <v>0</v>
      </c>
      <c r="G26" s="53">
        <f t="shared" si="27"/>
        <v>0</v>
      </c>
      <c r="H26" s="11"/>
      <c r="I26" s="6"/>
      <c r="J26" s="6"/>
      <c r="K26" s="6"/>
      <c r="L26" s="53">
        <f t="shared" si="28"/>
        <v>0</v>
      </c>
      <c r="M26" s="53">
        <f t="shared" si="29"/>
        <v>0</v>
      </c>
      <c r="N26" s="11"/>
      <c r="O26" s="6"/>
      <c r="P26" s="6"/>
      <c r="Q26" s="6"/>
      <c r="R26" s="53">
        <f t="shared" si="30"/>
        <v>0</v>
      </c>
      <c r="S26" s="53">
        <f t="shared" si="31"/>
        <v>0</v>
      </c>
      <c r="T26" s="11"/>
      <c r="U26" s="6"/>
      <c r="V26" s="6"/>
      <c r="W26" s="6"/>
      <c r="X26" s="53">
        <f t="shared" si="32"/>
        <v>0</v>
      </c>
      <c r="Y26" s="53">
        <f t="shared" si="33"/>
        <v>0</v>
      </c>
      <c r="Z26" s="11">
        <v>1</v>
      </c>
      <c r="AA26" s="6">
        <v>22</v>
      </c>
      <c r="AB26" s="6">
        <v>1</v>
      </c>
      <c r="AC26" s="6">
        <v>21</v>
      </c>
      <c r="AD26" s="53">
        <f t="shared" si="34"/>
        <v>0</v>
      </c>
      <c r="AE26" s="53">
        <f t="shared" si="35"/>
        <v>-1</v>
      </c>
      <c r="AF26" s="11">
        <v>1</v>
      </c>
      <c r="AG26" s="6">
        <v>25</v>
      </c>
      <c r="AH26" s="6">
        <v>1</v>
      </c>
      <c r="AI26" s="6">
        <v>24</v>
      </c>
      <c r="AJ26" s="53">
        <f t="shared" si="36"/>
        <v>0</v>
      </c>
      <c r="AK26" s="53">
        <f t="shared" si="37"/>
        <v>-1</v>
      </c>
      <c r="AL26" s="11"/>
      <c r="AM26" s="6"/>
      <c r="AN26" s="6">
        <v>1</v>
      </c>
      <c r="AO26" s="6">
        <v>25</v>
      </c>
      <c r="AP26" s="53">
        <f t="shared" si="38"/>
        <v>1</v>
      </c>
      <c r="AQ26" s="53">
        <f t="shared" si="39"/>
        <v>25</v>
      </c>
      <c r="AR26" s="11"/>
      <c r="AS26" s="6"/>
      <c r="AT26" s="6"/>
      <c r="AU26" s="6"/>
      <c r="AV26" s="53">
        <f t="shared" si="40"/>
        <v>0</v>
      </c>
      <c r="AW26" s="53">
        <f t="shared" si="41"/>
        <v>0</v>
      </c>
      <c r="AX26" s="11"/>
      <c r="AY26" s="6"/>
      <c r="AZ26" s="6"/>
      <c r="BA26" s="6"/>
      <c r="BB26" s="53">
        <f t="shared" si="42"/>
        <v>0</v>
      </c>
      <c r="BC26" s="53">
        <f t="shared" si="43"/>
        <v>0</v>
      </c>
      <c r="BD26" s="11"/>
      <c r="BE26" s="6"/>
      <c r="BF26" s="6"/>
      <c r="BG26" s="6"/>
      <c r="BH26" s="53">
        <f t="shared" si="44"/>
        <v>0</v>
      </c>
      <c r="BI26" s="53">
        <f t="shared" si="45"/>
        <v>0</v>
      </c>
      <c r="BJ26" s="72">
        <f t="shared" si="46"/>
        <v>2</v>
      </c>
      <c r="BK26" s="53">
        <f t="shared" si="47"/>
        <v>47</v>
      </c>
      <c r="BL26" s="53">
        <f t="shared" si="48"/>
        <v>3</v>
      </c>
      <c r="BM26" s="53">
        <f t="shared" si="49"/>
        <v>70</v>
      </c>
      <c r="BN26" s="53">
        <f t="shared" si="50"/>
        <v>1</v>
      </c>
      <c r="BO26" s="53">
        <f t="shared" si="51"/>
        <v>23</v>
      </c>
    </row>
    <row r="27" spans="1:67" ht="15.75" customHeight="1">
      <c r="A27" s="60" t="s">
        <v>64</v>
      </c>
      <c r="B27" s="11"/>
      <c r="C27" s="6"/>
      <c r="D27" s="6"/>
      <c r="E27" s="6"/>
      <c r="F27" s="53">
        <f t="shared" si="26"/>
        <v>0</v>
      </c>
      <c r="G27" s="53">
        <f t="shared" si="27"/>
        <v>0</v>
      </c>
      <c r="H27" s="11"/>
      <c r="I27" s="6"/>
      <c r="J27" s="6"/>
      <c r="K27" s="6"/>
      <c r="L27" s="53">
        <f t="shared" si="28"/>
        <v>0</v>
      </c>
      <c r="M27" s="53">
        <f t="shared" si="29"/>
        <v>0</v>
      </c>
      <c r="N27" s="11"/>
      <c r="O27" s="6"/>
      <c r="P27" s="6"/>
      <c r="Q27" s="6"/>
      <c r="R27" s="53">
        <f t="shared" si="30"/>
        <v>0</v>
      </c>
      <c r="S27" s="53">
        <f t="shared" si="31"/>
        <v>0</v>
      </c>
      <c r="T27" s="11"/>
      <c r="U27" s="6"/>
      <c r="V27" s="6"/>
      <c r="W27" s="6"/>
      <c r="X27" s="53">
        <f t="shared" si="32"/>
        <v>0</v>
      </c>
      <c r="Y27" s="53">
        <f t="shared" si="33"/>
        <v>0</v>
      </c>
      <c r="Z27" s="11"/>
      <c r="AA27" s="6"/>
      <c r="AB27" s="6"/>
      <c r="AC27" s="6"/>
      <c r="AD27" s="53">
        <f t="shared" si="34"/>
        <v>0</v>
      </c>
      <c r="AE27" s="53">
        <f t="shared" si="35"/>
        <v>0</v>
      </c>
      <c r="AF27" s="11">
        <v>1</v>
      </c>
      <c r="AG27" s="6">
        <v>22</v>
      </c>
      <c r="AH27" s="6"/>
      <c r="AI27" s="6"/>
      <c r="AJ27" s="53">
        <f t="shared" si="36"/>
        <v>-1</v>
      </c>
      <c r="AK27" s="53">
        <f t="shared" si="37"/>
        <v>-22</v>
      </c>
      <c r="AL27" s="11"/>
      <c r="AM27" s="6"/>
      <c r="AN27" s="6"/>
      <c r="AO27" s="6"/>
      <c r="AP27" s="53">
        <f t="shared" si="38"/>
        <v>0</v>
      </c>
      <c r="AQ27" s="53">
        <f t="shared" si="39"/>
        <v>0</v>
      </c>
      <c r="AR27" s="11"/>
      <c r="AS27" s="6"/>
      <c r="AT27" s="6"/>
      <c r="AU27" s="6"/>
      <c r="AV27" s="53">
        <f t="shared" si="40"/>
        <v>0</v>
      </c>
      <c r="AW27" s="53">
        <f t="shared" si="41"/>
        <v>0</v>
      </c>
      <c r="AX27" s="11"/>
      <c r="AY27" s="6"/>
      <c r="AZ27" s="6"/>
      <c r="BA27" s="6"/>
      <c r="BB27" s="53">
        <f t="shared" si="42"/>
        <v>0</v>
      </c>
      <c r="BC27" s="53">
        <f t="shared" si="43"/>
        <v>0</v>
      </c>
      <c r="BD27" s="11"/>
      <c r="BE27" s="6"/>
      <c r="BF27" s="6"/>
      <c r="BG27" s="6"/>
      <c r="BH27" s="53">
        <f t="shared" si="44"/>
        <v>0</v>
      </c>
      <c r="BI27" s="53">
        <f t="shared" si="45"/>
        <v>0</v>
      </c>
      <c r="BJ27" s="72">
        <f t="shared" si="46"/>
        <v>1</v>
      </c>
      <c r="BK27" s="53">
        <f t="shared" si="47"/>
        <v>22</v>
      </c>
      <c r="BL27" s="53">
        <f t="shared" si="48"/>
        <v>0</v>
      </c>
      <c r="BM27" s="53">
        <f t="shared" si="49"/>
        <v>0</v>
      </c>
      <c r="BN27" s="53">
        <f t="shared" si="50"/>
        <v>-1</v>
      </c>
      <c r="BO27" s="53">
        <f t="shared" si="51"/>
        <v>-22</v>
      </c>
    </row>
    <row r="28" spans="1:67" s="52" customFormat="1" ht="15.75" customHeight="1">
      <c r="A28" s="61" t="s">
        <v>65</v>
      </c>
      <c r="B28" s="75">
        <v>1</v>
      </c>
      <c r="C28" s="51">
        <v>27</v>
      </c>
      <c r="D28" s="51">
        <v>1</v>
      </c>
      <c r="E28" s="51">
        <v>23</v>
      </c>
      <c r="F28" s="51">
        <f t="shared" si="26"/>
        <v>0</v>
      </c>
      <c r="G28" s="51">
        <f t="shared" si="27"/>
        <v>-4</v>
      </c>
      <c r="H28" s="75">
        <v>1</v>
      </c>
      <c r="I28" s="51">
        <v>20</v>
      </c>
      <c r="J28" s="51">
        <v>1</v>
      </c>
      <c r="K28" s="51">
        <v>24</v>
      </c>
      <c r="L28" s="51">
        <f t="shared" si="28"/>
        <v>0</v>
      </c>
      <c r="M28" s="51">
        <f t="shared" si="29"/>
        <v>4</v>
      </c>
      <c r="N28" s="75">
        <v>1</v>
      </c>
      <c r="O28" s="51">
        <v>21</v>
      </c>
      <c r="P28" s="51">
        <v>1</v>
      </c>
      <c r="Q28" s="51">
        <v>12</v>
      </c>
      <c r="R28" s="51">
        <f t="shared" si="30"/>
        <v>0</v>
      </c>
      <c r="S28" s="51">
        <f t="shared" si="31"/>
        <v>-9</v>
      </c>
      <c r="T28" s="75">
        <v>1</v>
      </c>
      <c r="U28" s="51">
        <v>18</v>
      </c>
      <c r="V28" s="51">
        <v>1</v>
      </c>
      <c r="W28" s="51">
        <v>16</v>
      </c>
      <c r="X28" s="51">
        <f t="shared" si="32"/>
        <v>0</v>
      </c>
      <c r="Y28" s="51">
        <f t="shared" si="33"/>
        <v>-2</v>
      </c>
      <c r="Z28" s="75">
        <v>1</v>
      </c>
      <c r="AA28" s="51">
        <v>20</v>
      </c>
      <c r="AB28" s="51">
        <v>1</v>
      </c>
      <c r="AC28" s="51">
        <v>23</v>
      </c>
      <c r="AD28" s="51">
        <f t="shared" si="34"/>
        <v>0</v>
      </c>
      <c r="AE28" s="51">
        <f t="shared" si="35"/>
        <v>3</v>
      </c>
      <c r="AF28" s="75">
        <v>1</v>
      </c>
      <c r="AG28" s="51">
        <v>26</v>
      </c>
      <c r="AH28" s="51">
        <v>1</v>
      </c>
      <c r="AI28" s="51">
        <v>26</v>
      </c>
      <c r="AJ28" s="51">
        <f t="shared" si="36"/>
        <v>0</v>
      </c>
      <c r="AK28" s="51">
        <f t="shared" si="37"/>
        <v>0</v>
      </c>
      <c r="AL28" s="75">
        <v>1</v>
      </c>
      <c r="AM28" s="51">
        <v>25</v>
      </c>
      <c r="AN28" s="51">
        <v>1</v>
      </c>
      <c r="AO28" s="51">
        <v>27</v>
      </c>
      <c r="AP28" s="51">
        <f t="shared" si="38"/>
        <v>0</v>
      </c>
      <c r="AQ28" s="51">
        <f t="shared" si="39"/>
        <v>2</v>
      </c>
      <c r="AR28" s="75">
        <v>1</v>
      </c>
      <c r="AS28" s="51">
        <v>16</v>
      </c>
      <c r="AT28" s="51">
        <v>1</v>
      </c>
      <c r="AU28" s="51">
        <v>23</v>
      </c>
      <c r="AV28" s="51">
        <f t="shared" si="40"/>
        <v>0</v>
      </c>
      <c r="AW28" s="51">
        <f t="shared" si="41"/>
        <v>7</v>
      </c>
      <c r="AX28" s="75">
        <v>1</v>
      </c>
      <c r="AY28" s="51">
        <v>19</v>
      </c>
      <c r="AZ28" s="51">
        <v>1</v>
      </c>
      <c r="BA28" s="51">
        <v>18</v>
      </c>
      <c r="BB28" s="51">
        <f t="shared" si="42"/>
        <v>0</v>
      </c>
      <c r="BC28" s="51">
        <f t="shared" si="43"/>
        <v>-1</v>
      </c>
      <c r="BD28" s="75">
        <v>1</v>
      </c>
      <c r="BE28" s="51">
        <v>20</v>
      </c>
      <c r="BF28" s="51">
        <v>1</v>
      </c>
      <c r="BG28" s="51">
        <v>17</v>
      </c>
      <c r="BH28" s="51">
        <f t="shared" si="44"/>
        <v>0</v>
      </c>
      <c r="BI28" s="51">
        <f t="shared" si="45"/>
        <v>-3</v>
      </c>
      <c r="BJ28" s="75">
        <f t="shared" si="46"/>
        <v>10</v>
      </c>
      <c r="BK28" s="51">
        <f t="shared" si="47"/>
        <v>212</v>
      </c>
      <c r="BL28" s="51">
        <f t="shared" si="48"/>
        <v>10</v>
      </c>
      <c r="BM28" s="51">
        <f t="shared" si="49"/>
        <v>209</v>
      </c>
      <c r="BN28" s="51">
        <f t="shared" si="50"/>
        <v>0</v>
      </c>
      <c r="BO28" s="51">
        <f t="shared" si="51"/>
        <v>-3</v>
      </c>
    </row>
    <row r="29" spans="1:67" s="52" customFormat="1" ht="15.75" customHeight="1">
      <c r="A29" s="61" t="s">
        <v>66</v>
      </c>
      <c r="B29" s="75"/>
      <c r="C29" s="51"/>
      <c r="D29" s="51">
        <v>1</v>
      </c>
      <c r="E29" s="51">
        <v>16</v>
      </c>
      <c r="F29" s="51">
        <f t="shared" si="26"/>
        <v>1</v>
      </c>
      <c r="G29" s="51">
        <f t="shared" si="27"/>
        <v>16</v>
      </c>
      <c r="H29" s="75">
        <v>1</v>
      </c>
      <c r="I29" s="51">
        <v>20</v>
      </c>
      <c r="J29" s="51">
        <v>1</v>
      </c>
      <c r="K29" s="51">
        <v>24</v>
      </c>
      <c r="L29" s="51">
        <f t="shared" si="28"/>
        <v>0</v>
      </c>
      <c r="M29" s="51">
        <f t="shared" si="29"/>
        <v>4</v>
      </c>
      <c r="N29" s="75">
        <v>1</v>
      </c>
      <c r="O29" s="51">
        <v>25</v>
      </c>
      <c r="P29" s="51">
        <v>1</v>
      </c>
      <c r="Q29" s="51">
        <v>18</v>
      </c>
      <c r="R29" s="51">
        <f t="shared" si="30"/>
        <v>0</v>
      </c>
      <c r="S29" s="51">
        <f t="shared" si="31"/>
        <v>-7</v>
      </c>
      <c r="T29" s="75"/>
      <c r="U29" s="51"/>
      <c r="V29" s="51"/>
      <c r="W29" s="51"/>
      <c r="X29" s="51">
        <f t="shared" si="32"/>
        <v>0</v>
      </c>
      <c r="Y29" s="51">
        <f t="shared" si="33"/>
        <v>0</v>
      </c>
      <c r="Z29" s="75">
        <v>1</v>
      </c>
      <c r="AA29" s="51">
        <v>19</v>
      </c>
      <c r="AB29" s="51">
        <v>1</v>
      </c>
      <c r="AC29" s="51">
        <v>25</v>
      </c>
      <c r="AD29" s="51">
        <f t="shared" si="34"/>
        <v>0</v>
      </c>
      <c r="AE29" s="51">
        <f t="shared" si="35"/>
        <v>6</v>
      </c>
      <c r="AF29" s="75">
        <v>1</v>
      </c>
      <c r="AG29" s="51">
        <v>28</v>
      </c>
      <c r="AH29" s="51">
        <v>1</v>
      </c>
      <c r="AI29" s="51">
        <v>26</v>
      </c>
      <c r="AJ29" s="51">
        <f t="shared" si="36"/>
        <v>0</v>
      </c>
      <c r="AK29" s="51">
        <f t="shared" si="37"/>
        <v>-2</v>
      </c>
      <c r="AL29" s="75">
        <v>1</v>
      </c>
      <c r="AM29" s="51">
        <v>16</v>
      </c>
      <c r="AN29" s="51">
        <v>1</v>
      </c>
      <c r="AO29" s="51">
        <v>30</v>
      </c>
      <c r="AP29" s="51">
        <f t="shared" si="38"/>
        <v>0</v>
      </c>
      <c r="AQ29" s="51">
        <f t="shared" si="39"/>
        <v>14</v>
      </c>
      <c r="AR29" s="75"/>
      <c r="AS29" s="51"/>
      <c r="AT29" s="51"/>
      <c r="AU29" s="51"/>
      <c r="AV29" s="51">
        <f t="shared" si="40"/>
        <v>0</v>
      </c>
      <c r="AW29" s="51">
        <f t="shared" si="41"/>
        <v>0</v>
      </c>
      <c r="AX29" s="75">
        <v>1</v>
      </c>
      <c r="AY29" s="51">
        <v>25</v>
      </c>
      <c r="AZ29" s="51">
        <v>1</v>
      </c>
      <c r="BA29" s="51">
        <v>24</v>
      </c>
      <c r="BB29" s="51">
        <f t="shared" si="42"/>
        <v>0</v>
      </c>
      <c r="BC29" s="51">
        <f t="shared" si="43"/>
        <v>-1</v>
      </c>
      <c r="BD29" s="75"/>
      <c r="BE29" s="51"/>
      <c r="BF29" s="51"/>
      <c r="BG29" s="51"/>
      <c r="BH29" s="51">
        <f t="shared" si="44"/>
        <v>0</v>
      </c>
      <c r="BI29" s="51">
        <f t="shared" si="45"/>
        <v>0</v>
      </c>
      <c r="BJ29" s="75">
        <f t="shared" si="46"/>
        <v>6</v>
      </c>
      <c r="BK29" s="51">
        <f t="shared" si="47"/>
        <v>133</v>
      </c>
      <c r="BL29" s="51">
        <f t="shared" si="48"/>
        <v>7</v>
      </c>
      <c r="BM29" s="51">
        <f t="shared" si="49"/>
        <v>163</v>
      </c>
      <c r="BN29" s="51">
        <f t="shared" si="50"/>
        <v>1</v>
      </c>
      <c r="BO29" s="51">
        <f t="shared" si="51"/>
        <v>30</v>
      </c>
    </row>
    <row r="30" spans="1:67" s="52" customFormat="1" ht="15.75" customHeight="1">
      <c r="A30" s="61" t="s">
        <v>67</v>
      </c>
      <c r="B30" s="75"/>
      <c r="C30" s="51"/>
      <c r="D30" s="51"/>
      <c r="E30" s="51"/>
      <c r="F30" s="51">
        <f t="shared" si="26"/>
        <v>0</v>
      </c>
      <c r="G30" s="51">
        <f t="shared" si="27"/>
        <v>0</v>
      </c>
      <c r="H30" s="75"/>
      <c r="I30" s="51"/>
      <c r="J30" s="51"/>
      <c r="K30" s="51"/>
      <c r="L30" s="51">
        <f t="shared" si="28"/>
        <v>0</v>
      </c>
      <c r="M30" s="51">
        <f t="shared" si="29"/>
        <v>0</v>
      </c>
      <c r="N30" s="75"/>
      <c r="O30" s="51"/>
      <c r="P30" s="51"/>
      <c r="Q30" s="51"/>
      <c r="R30" s="51">
        <f t="shared" si="30"/>
        <v>0</v>
      </c>
      <c r="S30" s="51">
        <f t="shared" si="31"/>
        <v>0</v>
      </c>
      <c r="T30" s="75"/>
      <c r="U30" s="51"/>
      <c r="V30" s="51"/>
      <c r="W30" s="51"/>
      <c r="X30" s="51">
        <f t="shared" si="32"/>
        <v>0</v>
      </c>
      <c r="Y30" s="51">
        <f t="shared" si="33"/>
        <v>0</v>
      </c>
      <c r="Z30" s="75">
        <v>1</v>
      </c>
      <c r="AA30" s="51">
        <v>24</v>
      </c>
      <c r="AB30" s="51">
        <v>1</v>
      </c>
      <c r="AC30" s="51">
        <v>19</v>
      </c>
      <c r="AD30" s="51">
        <f t="shared" si="34"/>
        <v>0</v>
      </c>
      <c r="AE30" s="51">
        <f t="shared" si="35"/>
        <v>-5</v>
      </c>
      <c r="AF30" s="75">
        <v>1</v>
      </c>
      <c r="AG30" s="51">
        <v>27</v>
      </c>
      <c r="AH30" s="51">
        <v>1</v>
      </c>
      <c r="AI30" s="51">
        <v>25</v>
      </c>
      <c r="AJ30" s="51">
        <f t="shared" si="36"/>
        <v>0</v>
      </c>
      <c r="AK30" s="51">
        <f t="shared" si="37"/>
        <v>-2</v>
      </c>
      <c r="AL30" s="75">
        <v>1</v>
      </c>
      <c r="AM30" s="51">
        <v>25</v>
      </c>
      <c r="AN30" s="51"/>
      <c r="AO30" s="51"/>
      <c r="AP30" s="51">
        <f t="shared" si="38"/>
        <v>-1</v>
      </c>
      <c r="AQ30" s="51">
        <f t="shared" si="39"/>
        <v>-25</v>
      </c>
      <c r="AR30" s="75"/>
      <c r="AS30" s="51"/>
      <c r="AT30" s="51"/>
      <c r="AU30" s="51"/>
      <c r="AV30" s="51">
        <f t="shared" si="40"/>
        <v>0</v>
      </c>
      <c r="AW30" s="51">
        <f t="shared" si="41"/>
        <v>0</v>
      </c>
      <c r="AX30" s="75"/>
      <c r="AY30" s="51"/>
      <c r="AZ30" s="51"/>
      <c r="BA30" s="51"/>
      <c r="BB30" s="51">
        <f t="shared" si="42"/>
        <v>0</v>
      </c>
      <c r="BC30" s="51">
        <f t="shared" si="43"/>
        <v>0</v>
      </c>
      <c r="BD30" s="75"/>
      <c r="BE30" s="51"/>
      <c r="BF30" s="51"/>
      <c r="BG30" s="51"/>
      <c r="BH30" s="51">
        <f t="shared" si="44"/>
        <v>0</v>
      </c>
      <c r="BI30" s="51">
        <f t="shared" si="45"/>
        <v>0</v>
      </c>
      <c r="BJ30" s="75">
        <f t="shared" si="46"/>
        <v>3</v>
      </c>
      <c r="BK30" s="51">
        <f t="shared" si="47"/>
        <v>76</v>
      </c>
      <c r="BL30" s="51">
        <f t="shared" si="48"/>
        <v>2</v>
      </c>
      <c r="BM30" s="51">
        <f t="shared" si="49"/>
        <v>44</v>
      </c>
      <c r="BN30" s="51">
        <f t="shared" si="50"/>
        <v>-1</v>
      </c>
      <c r="BO30" s="51">
        <f t="shared" si="51"/>
        <v>-32</v>
      </c>
    </row>
    <row r="31" spans="1:67" s="52" customFormat="1" ht="15.75" customHeight="1">
      <c r="A31" s="61" t="s">
        <v>68</v>
      </c>
      <c r="B31" s="75"/>
      <c r="C31" s="51"/>
      <c r="D31" s="51"/>
      <c r="E31" s="51"/>
      <c r="F31" s="51">
        <f t="shared" si="26"/>
        <v>0</v>
      </c>
      <c r="G31" s="51">
        <f t="shared" si="27"/>
        <v>0</v>
      </c>
      <c r="H31" s="75"/>
      <c r="I31" s="51"/>
      <c r="J31" s="51"/>
      <c r="K31" s="51"/>
      <c r="L31" s="51">
        <f t="shared" si="28"/>
        <v>0</v>
      </c>
      <c r="M31" s="51">
        <f t="shared" si="29"/>
        <v>0</v>
      </c>
      <c r="N31" s="75"/>
      <c r="O31" s="51"/>
      <c r="P31" s="51"/>
      <c r="Q31" s="51"/>
      <c r="R31" s="51">
        <f t="shared" si="30"/>
        <v>0</v>
      </c>
      <c r="S31" s="51">
        <f t="shared" si="31"/>
        <v>0</v>
      </c>
      <c r="T31" s="75"/>
      <c r="U31" s="51"/>
      <c r="V31" s="51"/>
      <c r="W31" s="51"/>
      <c r="X31" s="51">
        <f t="shared" si="32"/>
        <v>0</v>
      </c>
      <c r="Y31" s="51">
        <f t="shared" si="33"/>
        <v>0</v>
      </c>
      <c r="Z31" s="75"/>
      <c r="AA31" s="51"/>
      <c r="AB31" s="51"/>
      <c r="AC31" s="51"/>
      <c r="AD31" s="51">
        <f t="shared" si="34"/>
        <v>0</v>
      </c>
      <c r="AE31" s="51">
        <f t="shared" si="35"/>
        <v>0</v>
      </c>
      <c r="AF31" s="75"/>
      <c r="AG31" s="51"/>
      <c r="AH31" s="51">
        <v>1</v>
      </c>
      <c r="AI31" s="51">
        <v>26</v>
      </c>
      <c r="AJ31" s="51">
        <f t="shared" si="36"/>
        <v>1</v>
      </c>
      <c r="AK31" s="51">
        <f t="shared" si="37"/>
        <v>26</v>
      </c>
      <c r="AL31" s="75"/>
      <c r="AM31" s="51"/>
      <c r="AN31" s="51"/>
      <c r="AO31" s="51"/>
      <c r="AP31" s="51">
        <f t="shared" si="38"/>
        <v>0</v>
      </c>
      <c r="AQ31" s="51">
        <f t="shared" si="39"/>
        <v>0</v>
      </c>
      <c r="AR31" s="75"/>
      <c r="AS31" s="51"/>
      <c r="AT31" s="51"/>
      <c r="AU31" s="51"/>
      <c r="AV31" s="51">
        <f t="shared" si="40"/>
        <v>0</v>
      </c>
      <c r="AW31" s="51">
        <f t="shared" si="41"/>
        <v>0</v>
      </c>
      <c r="AX31" s="75"/>
      <c r="AY31" s="51"/>
      <c r="AZ31" s="51"/>
      <c r="BA31" s="51"/>
      <c r="BB31" s="51">
        <f t="shared" si="42"/>
        <v>0</v>
      </c>
      <c r="BC31" s="51">
        <f t="shared" si="43"/>
        <v>0</v>
      </c>
      <c r="BD31" s="75"/>
      <c r="BE31" s="51"/>
      <c r="BF31" s="51"/>
      <c r="BG31" s="51"/>
      <c r="BH31" s="51">
        <f t="shared" si="44"/>
        <v>0</v>
      </c>
      <c r="BI31" s="51">
        <f t="shared" si="45"/>
        <v>0</v>
      </c>
      <c r="BJ31" s="75">
        <f t="shared" si="46"/>
        <v>0</v>
      </c>
      <c r="BK31" s="51">
        <f t="shared" si="47"/>
        <v>0</v>
      </c>
      <c r="BL31" s="51">
        <f t="shared" si="48"/>
        <v>1</v>
      </c>
      <c r="BM31" s="51">
        <f t="shared" si="49"/>
        <v>26</v>
      </c>
      <c r="BN31" s="51">
        <f t="shared" si="50"/>
        <v>1</v>
      </c>
      <c r="BO31" s="51">
        <f t="shared" si="51"/>
        <v>26</v>
      </c>
    </row>
    <row r="32" spans="1:67" ht="15.75" customHeight="1">
      <c r="A32" s="60" t="s">
        <v>69</v>
      </c>
      <c r="B32" s="11">
        <v>1</v>
      </c>
      <c r="C32" s="6">
        <v>26</v>
      </c>
      <c r="D32" s="6">
        <v>1</v>
      </c>
      <c r="E32" s="6">
        <v>27</v>
      </c>
      <c r="F32" s="6">
        <f t="shared" si="26"/>
        <v>0</v>
      </c>
      <c r="G32" s="6">
        <f t="shared" si="27"/>
        <v>1</v>
      </c>
      <c r="H32" s="11">
        <v>1</v>
      </c>
      <c r="I32" s="6">
        <v>25</v>
      </c>
      <c r="J32" s="6">
        <v>1</v>
      </c>
      <c r="K32" s="6">
        <v>21</v>
      </c>
      <c r="L32" s="6">
        <f t="shared" si="28"/>
        <v>0</v>
      </c>
      <c r="M32" s="6">
        <f t="shared" si="29"/>
        <v>-4</v>
      </c>
      <c r="N32" s="11">
        <v>1</v>
      </c>
      <c r="O32" s="6">
        <v>25</v>
      </c>
      <c r="P32" s="6">
        <v>1</v>
      </c>
      <c r="Q32" s="6">
        <v>19</v>
      </c>
      <c r="R32" s="6">
        <f t="shared" si="30"/>
        <v>0</v>
      </c>
      <c r="S32" s="6">
        <f t="shared" si="31"/>
        <v>-6</v>
      </c>
      <c r="T32" s="11">
        <v>1</v>
      </c>
      <c r="U32" s="6">
        <v>19</v>
      </c>
      <c r="V32" s="6">
        <v>1</v>
      </c>
      <c r="W32" s="6">
        <v>17</v>
      </c>
      <c r="X32" s="6">
        <f t="shared" si="32"/>
        <v>0</v>
      </c>
      <c r="Y32" s="6">
        <f t="shared" si="33"/>
        <v>-2</v>
      </c>
      <c r="Z32" s="11">
        <v>1</v>
      </c>
      <c r="AA32" s="6">
        <v>26</v>
      </c>
      <c r="AB32" s="6">
        <v>1</v>
      </c>
      <c r="AC32" s="6">
        <v>20</v>
      </c>
      <c r="AD32" s="6">
        <f t="shared" si="34"/>
        <v>0</v>
      </c>
      <c r="AE32" s="6">
        <f t="shared" si="35"/>
        <v>-6</v>
      </c>
      <c r="AF32" s="11">
        <v>1</v>
      </c>
      <c r="AG32" s="6">
        <v>25</v>
      </c>
      <c r="AH32" s="6">
        <v>1</v>
      </c>
      <c r="AI32" s="6">
        <v>26</v>
      </c>
      <c r="AJ32" s="6">
        <f t="shared" si="36"/>
        <v>0</v>
      </c>
      <c r="AK32" s="6">
        <f t="shared" si="37"/>
        <v>1</v>
      </c>
      <c r="AL32" s="11">
        <v>1</v>
      </c>
      <c r="AM32" s="6">
        <v>28</v>
      </c>
      <c r="AN32" s="6">
        <v>1</v>
      </c>
      <c r="AO32" s="6">
        <v>25</v>
      </c>
      <c r="AP32" s="6">
        <f t="shared" si="38"/>
        <v>0</v>
      </c>
      <c r="AQ32" s="6">
        <f t="shared" si="39"/>
        <v>-3</v>
      </c>
      <c r="AR32" s="11">
        <v>1</v>
      </c>
      <c r="AS32" s="6">
        <v>25</v>
      </c>
      <c r="AT32" s="6">
        <v>1</v>
      </c>
      <c r="AU32" s="6">
        <v>17</v>
      </c>
      <c r="AV32" s="6">
        <f t="shared" si="40"/>
        <v>0</v>
      </c>
      <c r="AW32" s="6">
        <f t="shared" si="41"/>
        <v>-8</v>
      </c>
      <c r="AX32" s="11">
        <v>1</v>
      </c>
      <c r="AY32" s="6">
        <v>21</v>
      </c>
      <c r="AZ32" s="6">
        <v>1</v>
      </c>
      <c r="BA32" s="6">
        <v>18</v>
      </c>
      <c r="BB32" s="6">
        <f t="shared" si="42"/>
        <v>0</v>
      </c>
      <c r="BC32" s="6">
        <f t="shared" si="43"/>
        <v>-3</v>
      </c>
      <c r="BD32" s="11">
        <v>1</v>
      </c>
      <c r="BE32" s="6">
        <v>9</v>
      </c>
      <c r="BF32" s="6">
        <v>1</v>
      </c>
      <c r="BG32" s="6">
        <v>19</v>
      </c>
      <c r="BH32" s="6">
        <f t="shared" si="44"/>
        <v>0</v>
      </c>
      <c r="BI32" s="6">
        <f t="shared" si="45"/>
        <v>10</v>
      </c>
      <c r="BJ32" s="72">
        <f t="shared" si="46"/>
        <v>10</v>
      </c>
      <c r="BK32" s="53">
        <f t="shared" si="47"/>
        <v>229</v>
      </c>
      <c r="BL32" s="53">
        <f t="shared" si="48"/>
        <v>10</v>
      </c>
      <c r="BM32" s="53">
        <f t="shared" si="49"/>
        <v>209</v>
      </c>
      <c r="BN32" s="53">
        <f t="shared" si="50"/>
        <v>0</v>
      </c>
      <c r="BO32" s="53">
        <f t="shared" si="51"/>
        <v>-20</v>
      </c>
    </row>
    <row r="33" spans="1:67" ht="15.75" customHeight="1">
      <c r="A33" s="60" t="s">
        <v>70</v>
      </c>
      <c r="B33" s="11">
        <v>1</v>
      </c>
      <c r="C33" s="6">
        <v>22</v>
      </c>
      <c r="D33" s="6"/>
      <c r="E33" s="6"/>
      <c r="F33" s="6">
        <f t="shared" si="26"/>
        <v>-1</v>
      </c>
      <c r="G33" s="6">
        <f t="shared" si="27"/>
        <v>-22</v>
      </c>
      <c r="H33" s="11">
        <v>1</v>
      </c>
      <c r="I33" s="6">
        <v>21</v>
      </c>
      <c r="J33" s="6">
        <v>1</v>
      </c>
      <c r="K33" s="6">
        <v>20</v>
      </c>
      <c r="L33" s="6">
        <f t="shared" si="28"/>
        <v>0</v>
      </c>
      <c r="M33" s="6">
        <f t="shared" si="29"/>
        <v>-1</v>
      </c>
      <c r="N33" s="11">
        <v>1</v>
      </c>
      <c r="O33" s="6">
        <v>18</v>
      </c>
      <c r="P33" s="6">
        <v>1</v>
      </c>
      <c r="Q33" s="6">
        <v>24</v>
      </c>
      <c r="R33" s="6">
        <f t="shared" si="30"/>
        <v>0</v>
      </c>
      <c r="S33" s="6">
        <f t="shared" si="31"/>
        <v>6</v>
      </c>
      <c r="T33" s="11"/>
      <c r="U33" s="6"/>
      <c r="V33" s="6"/>
      <c r="W33" s="6"/>
      <c r="X33" s="6">
        <f t="shared" si="32"/>
        <v>0</v>
      </c>
      <c r="Y33" s="6">
        <f t="shared" si="33"/>
        <v>0</v>
      </c>
      <c r="Z33" s="11">
        <v>1</v>
      </c>
      <c r="AA33" s="6">
        <v>25</v>
      </c>
      <c r="AB33" s="6">
        <v>1</v>
      </c>
      <c r="AC33" s="6">
        <v>23</v>
      </c>
      <c r="AD33" s="6">
        <f t="shared" si="34"/>
        <v>0</v>
      </c>
      <c r="AE33" s="6">
        <f t="shared" si="35"/>
        <v>-2</v>
      </c>
      <c r="AF33" s="11">
        <v>1</v>
      </c>
      <c r="AG33" s="6">
        <v>26</v>
      </c>
      <c r="AH33" s="6">
        <v>1</v>
      </c>
      <c r="AI33" s="6">
        <v>27</v>
      </c>
      <c r="AJ33" s="6">
        <f t="shared" si="36"/>
        <v>0</v>
      </c>
      <c r="AK33" s="6">
        <f t="shared" si="37"/>
        <v>1</v>
      </c>
      <c r="AL33" s="11">
        <v>1</v>
      </c>
      <c r="AM33" s="6">
        <v>29</v>
      </c>
      <c r="AN33" s="6">
        <v>1</v>
      </c>
      <c r="AO33" s="6">
        <v>18</v>
      </c>
      <c r="AP33" s="6">
        <f t="shared" si="38"/>
        <v>0</v>
      </c>
      <c r="AQ33" s="6">
        <f t="shared" si="39"/>
        <v>-11</v>
      </c>
      <c r="AR33" s="11"/>
      <c r="AS33" s="6"/>
      <c r="AT33" s="6"/>
      <c r="AU33" s="6"/>
      <c r="AV33" s="6">
        <f t="shared" si="40"/>
        <v>0</v>
      </c>
      <c r="AW33" s="6">
        <f t="shared" si="41"/>
        <v>0</v>
      </c>
      <c r="AX33" s="11">
        <v>1</v>
      </c>
      <c r="AY33" s="6">
        <v>16</v>
      </c>
      <c r="AZ33" s="6">
        <v>1</v>
      </c>
      <c r="BA33" s="6">
        <v>20</v>
      </c>
      <c r="BB33" s="6">
        <f t="shared" si="42"/>
        <v>0</v>
      </c>
      <c r="BC33" s="6">
        <f t="shared" si="43"/>
        <v>4</v>
      </c>
      <c r="BD33" s="11"/>
      <c r="BE33" s="6"/>
      <c r="BF33" s="6"/>
      <c r="BG33" s="6"/>
      <c r="BH33" s="6">
        <f t="shared" si="44"/>
        <v>0</v>
      </c>
      <c r="BI33" s="6">
        <f t="shared" si="45"/>
        <v>0</v>
      </c>
      <c r="BJ33" s="72">
        <f t="shared" si="46"/>
        <v>7</v>
      </c>
      <c r="BK33" s="53">
        <f t="shared" si="47"/>
        <v>157</v>
      </c>
      <c r="BL33" s="53">
        <f t="shared" si="48"/>
        <v>6</v>
      </c>
      <c r="BM33" s="53">
        <f t="shared" si="49"/>
        <v>132</v>
      </c>
      <c r="BN33" s="53">
        <f t="shared" si="50"/>
        <v>-1</v>
      </c>
      <c r="BO33" s="53">
        <f t="shared" si="51"/>
        <v>-25</v>
      </c>
    </row>
    <row r="34" spans="1:67" ht="15.75" customHeight="1">
      <c r="A34" s="60" t="s">
        <v>71</v>
      </c>
      <c r="B34" s="11"/>
      <c r="C34" s="6"/>
      <c r="D34" s="6"/>
      <c r="E34" s="6"/>
      <c r="F34" s="6">
        <f t="shared" si="26"/>
        <v>0</v>
      </c>
      <c r="G34" s="6">
        <f t="shared" si="27"/>
        <v>0</v>
      </c>
      <c r="H34" s="11"/>
      <c r="I34" s="6"/>
      <c r="J34" s="6"/>
      <c r="K34" s="6"/>
      <c r="L34" s="6">
        <f t="shared" si="28"/>
        <v>0</v>
      </c>
      <c r="M34" s="6">
        <f t="shared" si="29"/>
        <v>0</v>
      </c>
      <c r="N34" s="11"/>
      <c r="O34" s="6"/>
      <c r="P34" s="6"/>
      <c r="Q34" s="6"/>
      <c r="R34" s="6">
        <f t="shared" si="30"/>
        <v>0</v>
      </c>
      <c r="S34" s="6">
        <f t="shared" si="31"/>
        <v>0</v>
      </c>
      <c r="T34" s="11"/>
      <c r="U34" s="6"/>
      <c r="V34" s="6"/>
      <c r="W34" s="6"/>
      <c r="X34" s="6">
        <f t="shared" si="32"/>
        <v>0</v>
      </c>
      <c r="Y34" s="6">
        <f t="shared" si="33"/>
        <v>0</v>
      </c>
      <c r="Z34" s="11">
        <v>1</v>
      </c>
      <c r="AA34" s="6">
        <v>18</v>
      </c>
      <c r="AB34" s="6">
        <v>1</v>
      </c>
      <c r="AC34" s="6">
        <v>19</v>
      </c>
      <c r="AD34" s="6">
        <f t="shared" si="34"/>
        <v>0</v>
      </c>
      <c r="AE34" s="6">
        <f t="shared" si="35"/>
        <v>1</v>
      </c>
      <c r="AF34" s="11">
        <v>1</v>
      </c>
      <c r="AG34" s="6">
        <v>25</v>
      </c>
      <c r="AH34" s="6">
        <v>1</v>
      </c>
      <c r="AI34" s="6">
        <v>26</v>
      </c>
      <c r="AJ34" s="6">
        <f t="shared" si="36"/>
        <v>0</v>
      </c>
      <c r="AK34" s="6">
        <f t="shared" si="37"/>
        <v>1</v>
      </c>
      <c r="AL34" s="11">
        <v>1</v>
      </c>
      <c r="AM34" s="6">
        <v>26</v>
      </c>
      <c r="AN34" s="6">
        <v>1</v>
      </c>
      <c r="AO34" s="6">
        <v>21</v>
      </c>
      <c r="AP34" s="6">
        <f t="shared" si="38"/>
        <v>0</v>
      </c>
      <c r="AQ34" s="6">
        <f t="shared" si="39"/>
        <v>-5</v>
      </c>
      <c r="AR34" s="11"/>
      <c r="AS34" s="6"/>
      <c r="AT34" s="6"/>
      <c r="AU34" s="6"/>
      <c r="AV34" s="6">
        <f t="shared" si="40"/>
        <v>0</v>
      </c>
      <c r="AW34" s="6">
        <f t="shared" si="41"/>
        <v>0</v>
      </c>
      <c r="AX34" s="11"/>
      <c r="AY34" s="6"/>
      <c r="AZ34" s="6"/>
      <c r="BA34" s="6"/>
      <c r="BB34" s="6">
        <f t="shared" si="42"/>
        <v>0</v>
      </c>
      <c r="BC34" s="6">
        <f t="shared" si="43"/>
        <v>0</v>
      </c>
      <c r="BD34" s="11"/>
      <c r="BE34" s="6"/>
      <c r="BF34" s="6"/>
      <c r="BG34" s="6"/>
      <c r="BH34" s="6">
        <f t="shared" si="44"/>
        <v>0</v>
      </c>
      <c r="BI34" s="6">
        <f t="shared" si="45"/>
        <v>0</v>
      </c>
      <c r="BJ34" s="72">
        <f t="shared" si="46"/>
        <v>3</v>
      </c>
      <c r="BK34" s="53">
        <f t="shared" si="47"/>
        <v>69</v>
      </c>
      <c r="BL34" s="53">
        <f t="shared" si="48"/>
        <v>3</v>
      </c>
      <c r="BM34" s="53">
        <f t="shared" si="49"/>
        <v>66</v>
      </c>
      <c r="BN34" s="53">
        <f t="shared" si="50"/>
        <v>0</v>
      </c>
      <c r="BO34" s="53">
        <f t="shared" si="51"/>
        <v>-3</v>
      </c>
    </row>
    <row r="35" spans="1:67" ht="15.75" customHeight="1">
      <c r="A35" s="60" t="s">
        <v>72</v>
      </c>
      <c r="B35" s="11"/>
      <c r="C35" s="6"/>
      <c r="D35" s="6"/>
      <c r="E35" s="6"/>
      <c r="F35" s="6">
        <f t="shared" si="26"/>
        <v>0</v>
      </c>
      <c r="G35" s="6">
        <f t="shared" si="27"/>
        <v>0</v>
      </c>
      <c r="H35" s="11"/>
      <c r="I35" s="6"/>
      <c r="J35" s="6"/>
      <c r="K35" s="6"/>
      <c r="L35" s="6">
        <f t="shared" si="28"/>
        <v>0</v>
      </c>
      <c r="M35" s="6">
        <f t="shared" si="29"/>
        <v>0</v>
      </c>
      <c r="N35" s="11"/>
      <c r="O35" s="6"/>
      <c r="P35" s="6"/>
      <c r="Q35" s="6"/>
      <c r="R35" s="6">
        <f t="shared" si="30"/>
        <v>0</v>
      </c>
      <c r="S35" s="6">
        <f t="shared" si="31"/>
        <v>0</v>
      </c>
      <c r="T35" s="11"/>
      <c r="U35" s="6"/>
      <c r="V35" s="6"/>
      <c r="W35" s="6"/>
      <c r="X35" s="6">
        <f t="shared" si="32"/>
        <v>0</v>
      </c>
      <c r="Y35" s="6">
        <f t="shared" si="33"/>
        <v>0</v>
      </c>
      <c r="Z35" s="11"/>
      <c r="AA35" s="6"/>
      <c r="AB35" s="6"/>
      <c r="AC35" s="6"/>
      <c r="AD35" s="6">
        <f t="shared" si="34"/>
        <v>0</v>
      </c>
      <c r="AE35" s="6">
        <f t="shared" si="35"/>
        <v>0</v>
      </c>
      <c r="AF35" s="11"/>
      <c r="AG35" s="6"/>
      <c r="AH35" s="6"/>
      <c r="AI35" s="6"/>
      <c r="AJ35" s="6">
        <f t="shared" si="36"/>
        <v>0</v>
      </c>
      <c r="AK35" s="6">
        <f t="shared" si="37"/>
        <v>0</v>
      </c>
      <c r="AL35" s="11"/>
      <c r="AM35" s="6"/>
      <c r="AN35" s="6"/>
      <c r="AO35" s="6"/>
      <c r="AP35" s="6">
        <f t="shared" si="38"/>
        <v>0</v>
      </c>
      <c r="AQ35" s="6">
        <f t="shared" si="39"/>
        <v>0</v>
      </c>
      <c r="AR35" s="11"/>
      <c r="AS35" s="6"/>
      <c r="AT35" s="6"/>
      <c r="AU35" s="6"/>
      <c r="AV35" s="6">
        <f t="shared" si="40"/>
        <v>0</v>
      </c>
      <c r="AW35" s="6">
        <f t="shared" si="41"/>
        <v>0</v>
      </c>
      <c r="AX35" s="11"/>
      <c r="AY35" s="6"/>
      <c r="AZ35" s="6"/>
      <c r="BA35" s="6"/>
      <c r="BB35" s="6">
        <f t="shared" si="42"/>
        <v>0</v>
      </c>
      <c r="BC35" s="6">
        <f t="shared" si="43"/>
        <v>0</v>
      </c>
      <c r="BD35" s="11"/>
      <c r="BE35" s="6"/>
      <c r="BF35" s="6"/>
      <c r="BG35" s="6"/>
      <c r="BH35" s="6">
        <f t="shared" si="44"/>
        <v>0</v>
      </c>
      <c r="BI35" s="6">
        <f t="shared" si="45"/>
        <v>0</v>
      </c>
      <c r="BJ35" s="72">
        <f t="shared" si="46"/>
        <v>0</v>
      </c>
      <c r="BK35" s="53">
        <f t="shared" si="47"/>
        <v>0</v>
      </c>
      <c r="BL35" s="53">
        <f t="shared" si="48"/>
        <v>0</v>
      </c>
      <c r="BM35" s="53">
        <f t="shared" si="49"/>
        <v>0</v>
      </c>
      <c r="BN35" s="53">
        <f t="shared" si="50"/>
        <v>0</v>
      </c>
      <c r="BO35" s="53">
        <f t="shared" si="51"/>
        <v>0</v>
      </c>
    </row>
    <row r="36" spans="1:67" s="52" customFormat="1" ht="15.75" customHeight="1">
      <c r="A36" s="61" t="s">
        <v>73</v>
      </c>
      <c r="B36" s="75">
        <v>1</v>
      </c>
      <c r="C36" s="51">
        <v>25</v>
      </c>
      <c r="D36" s="51">
        <v>1</v>
      </c>
      <c r="E36" s="51">
        <v>25</v>
      </c>
      <c r="F36" s="51">
        <f t="shared" si="26"/>
        <v>0</v>
      </c>
      <c r="G36" s="51">
        <f t="shared" si="27"/>
        <v>0</v>
      </c>
      <c r="H36" s="75">
        <v>1</v>
      </c>
      <c r="I36" s="51">
        <v>24</v>
      </c>
      <c r="J36" s="51">
        <v>1</v>
      </c>
      <c r="K36" s="51">
        <v>25</v>
      </c>
      <c r="L36" s="51">
        <f t="shared" si="28"/>
        <v>0</v>
      </c>
      <c r="M36" s="51">
        <f t="shared" si="29"/>
        <v>1</v>
      </c>
      <c r="N36" s="75">
        <v>1</v>
      </c>
      <c r="O36" s="51">
        <v>27</v>
      </c>
      <c r="P36" s="51">
        <v>1</v>
      </c>
      <c r="Q36" s="51">
        <v>25</v>
      </c>
      <c r="R36" s="51">
        <f t="shared" si="30"/>
        <v>0</v>
      </c>
      <c r="S36" s="51">
        <f t="shared" si="31"/>
        <v>-2</v>
      </c>
      <c r="T36" s="75">
        <v>1</v>
      </c>
      <c r="U36" s="51">
        <v>21</v>
      </c>
      <c r="V36" s="51">
        <v>1</v>
      </c>
      <c r="W36" s="51">
        <v>21</v>
      </c>
      <c r="X36" s="51">
        <f t="shared" si="32"/>
        <v>0</v>
      </c>
      <c r="Y36" s="51">
        <f t="shared" si="33"/>
        <v>0</v>
      </c>
      <c r="Z36" s="75">
        <v>1</v>
      </c>
      <c r="AA36" s="51">
        <v>21</v>
      </c>
      <c r="AB36" s="51">
        <v>1</v>
      </c>
      <c r="AC36" s="51">
        <v>25</v>
      </c>
      <c r="AD36" s="51">
        <f t="shared" si="34"/>
        <v>0</v>
      </c>
      <c r="AE36" s="51">
        <f t="shared" si="35"/>
        <v>4</v>
      </c>
      <c r="AF36" s="75">
        <v>1</v>
      </c>
      <c r="AG36" s="51">
        <v>26</v>
      </c>
      <c r="AH36" s="51">
        <v>1</v>
      </c>
      <c r="AI36" s="51">
        <v>25</v>
      </c>
      <c r="AJ36" s="51">
        <f t="shared" si="36"/>
        <v>0</v>
      </c>
      <c r="AK36" s="51">
        <f t="shared" si="37"/>
        <v>-1</v>
      </c>
      <c r="AL36" s="75">
        <v>1</v>
      </c>
      <c r="AM36" s="51">
        <v>25</v>
      </c>
      <c r="AN36" s="51">
        <v>1</v>
      </c>
      <c r="AO36" s="51">
        <v>27</v>
      </c>
      <c r="AP36" s="51">
        <f t="shared" si="38"/>
        <v>0</v>
      </c>
      <c r="AQ36" s="51">
        <f t="shared" si="39"/>
        <v>2</v>
      </c>
      <c r="AR36" s="75">
        <v>1</v>
      </c>
      <c r="AS36" s="51">
        <v>16</v>
      </c>
      <c r="AT36" s="51">
        <v>1</v>
      </c>
      <c r="AU36" s="51">
        <v>25</v>
      </c>
      <c r="AV36" s="51">
        <f t="shared" si="40"/>
        <v>0</v>
      </c>
      <c r="AW36" s="51">
        <f t="shared" si="41"/>
        <v>9</v>
      </c>
      <c r="AX36" s="75">
        <v>1</v>
      </c>
      <c r="AY36" s="51">
        <v>28</v>
      </c>
      <c r="AZ36" s="51">
        <v>1</v>
      </c>
      <c r="BA36" s="51">
        <v>23</v>
      </c>
      <c r="BB36" s="51">
        <f t="shared" si="42"/>
        <v>0</v>
      </c>
      <c r="BC36" s="51">
        <f t="shared" si="43"/>
        <v>-5</v>
      </c>
      <c r="BD36" s="75">
        <v>1</v>
      </c>
      <c r="BE36" s="51">
        <v>17</v>
      </c>
      <c r="BF36" s="51">
        <v>1</v>
      </c>
      <c r="BG36" s="51">
        <v>9</v>
      </c>
      <c r="BH36" s="51">
        <f t="shared" si="44"/>
        <v>0</v>
      </c>
      <c r="BI36" s="51">
        <f t="shared" si="45"/>
        <v>-8</v>
      </c>
      <c r="BJ36" s="75">
        <f t="shared" si="46"/>
        <v>10</v>
      </c>
      <c r="BK36" s="51">
        <f t="shared" si="47"/>
        <v>230</v>
      </c>
      <c r="BL36" s="51">
        <f t="shared" si="48"/>
        <v>10</v>
      </c>
      <c r="BM36" s="51">
        <f t="shared" si="49"/>
        <v>230</v>
      </c>
      <c r="BN36" s="51">
        <f t="shared" si="50"/>
        <v>0</v>
      </c>
      <c r="BO36" s="51">
        <f t="shared" si="51"/>
        <v>0</v>
      </c>
    </row>
    <row r="37" spans="1:67" s="52" customFormat="1" ht="15.75" customHeight="1">
      <c r="A37" s="61" t="s">
        <v>74</v>
      </c>
      <c r="B37" s="75"/>
      <c r="C37" s="51"/>
      <c r="D37" s="51">
        <v>1</v>
      </c>
      <c r="E37" s="51">
        <v>22</v>
      </c>
      <c r="F37" s="51">
        <f t="shared" si="26"/>
        <v>1</v>
      </c>
      <c r="G37" s="51">
        <f t="shared" si="27"/>
        <v>22</v>
      </c>
      <c r="H37" s="75">
        <v>1</v>
      </c>
      <c r="I37" s="51">
        <v>28</v>
      </c>
      <c r="J37" s="51">
        <v>1</v>
      </c>
      <c r="K37" s="51">
        <v>23</v>
      </c>
      <c r="L37" s="51">
        <f t="shared" si="28"/>
        <v>0</v>
      </c>
      <c r="M37" s="51">
        <f t="shared" si="29"/>
        <v>-5</v>
      </c>
      <c r="N37" s="75"/>
      <c r="O37" s="51"/>
      <c r="P37" s="51">
        <v>1</v>
      </c>
      <c r="Q37" s="51">
        <v>17</v>
      </c>
      <c r="R37" s="51">
        <f t="shared" si="30"/>
        <v>1</v>
      </c>
      <c r="S37" s="51">
        <f t="shared" si="31"/>
        <v>17</v>
      </c>
      <c r="T37" s="75"/>
      <c r="U37" s="51"/>
      <c r="V37" s="51"/>
      <c r="W37" s="51"/>
      <c r="X37" s="51">
        <f t="shared" si="32"/>
        <v>0</v>
      </c>
      <c r="Y37" s="51">
        <f t="shared" si="33"/>
        <v>0</v>
      </c>
      <c r="Z37" s="75">
        <v>1</v>
      </c>
      <c r="AA37" s="51">
        <v>25</v>
      </c>
      <c r="AB37" s="51">
        <v>1</v>
      </c>
      <c r="AC37" s="51">
        <v>25</v>
      </c>
      <c r="AD37" s="51">
        <f t="shared" si="34"/>
        <v>0</v>
      </c>
      <c r="AE37" s="51">
        <f t="shared" si="35"/>
        <v>0</v>
      </c>
      <c r="AF37" s="75">
        <v>1</v>
      </c>
      <c r="AG37" s="51">
        <v>25</v>
      </c>
      <c r="AH37" s="51">
        <v>1</v>
      </c>
      <c r="AI37" s="51">
        <v>26</v>
      </c>
      <c r="AJ37" s="51">
        <f t="shared" si="36"/>
        <v>0</v>
      </c>
      <c r="AK37" s="51">
        <f t="shared" si="37"/>
        <v>1</v>
      </c>
      <c r="AL37" s="75">
        <v>1</v>
      </c>
      <c r="AM37" s="51">
        <v>17</v>
      </c>
      <c r="AN37" s="51">
        <v>1</v>
      </c>
      <c r="AO37" s="51">
        <v>29</v>
      </c>
      <c r="AP37" s="51">
        <f t="shared" si="38"/>
        <v>0</v>
      </c>
      <c r="AQ37" s="51">
        <f t="shared" si="39"/>
        <v>12</v>
      </c>
      <c r="AR37" s="75"/>
      <c r="AS37" s="51"/>
      <c r="AT37" s="51"/>
      <c r="AU37" s="51"/>
      <c r="AV37" s="51">
        <f t="shared" si="40"/>
        <v>0</v>
      </c>
      <c r="AW37" s="51">
        <f t="shared" si="41"/>
        <v>0</v>
      </c>
      <c r="AX37" s="75">
        <v>1</v>
      </c>
      <c r="AY37" s="51">
        <v>30</v>
      </c>
      <c r="AZ37" s="51">
        <v>1</v>
      </c>
      <c r="BA37" s="51">
        <v>15</v>
      </c>
      <c r="BB37" s="51">
        <f t="shared" si="42"/>
        <v>0</v>
      </c>
      <c r="BC37" s="51">
        <f t="shared" si="43"/>
        <v>-15</v>
      </c>
      <c r="BD37" s="75"/>
      <c r="BE37" s="51"/>
      <c r="BF37" s="51"/>
      <c r="BG37" s="51"/>
      <c r="BH37" s="51">
        <f t="shared" si="44"/>
        <v>0</v>
      </c>
      <c r="BI37" s="51">
        <f t="shared" si="45"/>
        <v>0</v>
      </c>
      <c r="BJ37" s="75">
        <f t="shared" si="46"/>
        <v>5</v>
      </c>
      <c r="BK37" s="51">
        <f t="shared" si="47"/>
        <v>125</v>
      </c>
      <c r="BL37" s="51">
        <f t="shared" si="48"/>
        <v>7</v>
      </c>
      <c r="BM37" s="51">
        <f t="shared" si="49"/>
        <v>157</v>
      </c>
      <c r="BN37" s="51">
        <f t="shared" si="50"/>
        <v>2</v>
      </c>
      <c r="BO37" s="51">
        <f t="shared" si="51"/>
        <v>32</v>
      </c>
    </row>
    <row r="38" spans="1:67" s="52" customFormat="1" ht="15.75" customHeight="1">
      <c r="A38" s="61" t="s">
        <v>75</v>
      </c>
      <c r="B38" s="75"/>
      <c r="C38" s="51"/>
      <c r="D38" s="51"/>
      <c r="E38" s="51"/>
      <c r="F38" s="51">
        <f t="shared" si="26"/>
        <v>0</v>
      </c>
      <c r="G38" s="51">
        <f t="shared" si="27"/>
        <v>0</v>
      </c>
      <c r="H38" s="75"/>
      <c r="I38" s="51"/>
      <c r="J38" s="51"/>
      <c r="K38" s="51"/>
      <c r="L38" s="51">
        <f t="shared" si="28"/>
        <v>0</v>
      </c>
      <c r="M38" s="51">
        <f t="shared" si="29"/>
        <v>0</v>
      </c>
      <c r="N38" s="75"/>
      <c r="O38" s="51"/>
      <c r="P38" s="51"/>
      <c r="Q38" s="51"/>
      <c r="R38" s="51">
        <f t="shared" si="30"/>
        <v>0</v>
      </c>
      <c r="S38" s="51">
        <f t="shared" si="31"/>
        <v>0</v>
      </c>
      <c r="T38" s="75"/>
      <c r="U38" s="51"/>
      <c r="V38" s="51"/>
      <c r="W38" s="51"/>
      <c r="X38" s="51">
        <f t="shared" si="32"/>
        <v>0</v>
      </c>
      <c r="Y38" s="51">
        <f t="shared" si="33"/>
        <v>0</v>
      </c>
      <c r="Z38" s="75">
        <v>1</v>
      </c>
      <c r="AA38" s="51">
        <v>25</v>
      </c>
      <c r="AB38" s="51">
        <v>1</v>
      </c>
      <c r="AC38" s="51">
        <v>20</v>
      </c>
      <c r="AD38" s="51">
        <f t="shared" si="34"/>
        <v>0</v>
      </c>
      <c r="AE38" s="51">
        <f t="shared" si="35"/>
        <v>-5</v>
      </c>
      <c r="AF38" s="75">
        <v>1</v>
      </c>
      <c r="AG38" s="51">
        <v>26</v>
      </c>
      <c r="AH38" s="51">
        <v>1</v>
      </c>
      <c r="AI38" s="51">
        <v>25</v>
      </c>
      <c r="AJ38" s="51">
        <f t="shared" si="36"/>
        <v>0</v>
      </c>
      <c r="AK38" s="51">
        <f t="shared" si="37"/>
        <v>-1</v>
      </c>
      <c r="AL38" s="75">
        <v>1</v>
      </c>
      <c r="AM38" s="51">
        <v>25</v>
      </c>
      <c r="AN38" s="51">
        <v>1</v>
      </c>
      <c r="AO38" s="51">
        <v>27</v>
      </c>
      <c r="AP38" s="51">
        <f t="shared" si="38"/>
        <v>0</v>
      </c>
      <c r="AQ38" s="51">
        <f t="shared" si="39"/>
        <v>2</v>
      </c>
      <c r="AR38" s="75"/>
      <c r="AS38" s="51"/>
      <c r="AT38" s="51"/>
      <c r="AU38" s="51"/>
      <c r="AV38" s="51">
        <f t="shared" si="40"/>
        <v>0</v>
      </c>
      <c r="AW38" s="51">
        <f t="shared" si="41"/>
        <v>0</v>
      </c>
      <c r="AX38" s="75"/>
      <c r="AY38" s="51"/>
      <c r="AZ38" s="51"/>
      <c r="BA38" s="51"/>
      <c r="BB38" s="51">
        <f t="shared" si="42"/>
        <v>0</v>
      </c>
      <c r="BC38" s="51">
        <f t="shared" si="43"/>
        <v>0</v>
      </c>
      <c r="BD38" s="75"/>
      <c r="BE38" s="51"/>
      <c r="BF38" s="51"/>
      <c r="BG38" s="51"/>
      <c r="BH38" s="51">
        <f t="shared" si="44"/>
        <v>0</v>
      </c>
      <c r="BI38" s="51">
        <f t="shared" si="45"/>
        <v>0</v>
      </c>
      <c r="BJ38" s="75">
        <f t="shared" si="46"/>
        <v>3</v>
      </c>
      <c r="BK38" s="51">
        <f t="shared" si="47"/>
        <v>76</v>
      </c>
      <c r="BL38" s="51">
        <f t="shared" si="48"/>
        <v>3</v>
      </c>
      <c r="BM38" s="51">
        <f t="shared" si="49"/>
        <v>72</v>
      </c>
      <c r="BN38" s="51">
        <f t="shared" si="50"/>
        <v>0</v>
      </c>
      <c r="BO38" s="51">
        <f t="shared" si="51"/>
        <v>-4</v>
      </c>
    </row>
    <row r="39" spans="1:67" s="52" customFormat="1" ht="15.75" customHeight="1">
      <c r="A39" s="61" t="s">
        <v>76</v>
      </c>
      <c r="B39" s="75"/>
      <c r="C39" s="51"/>
      <c r="D39" s="51"/>
      <c r="E39" s="51"/>
      <c r="F39" s="51">
        <f t="shared" si="26"/>
        <v>0</v>
      </c>
      <c r="G39" s="51">
        <f t="shared" si="27"/>
        <v>0</v>
      </c>
      <c r="H39" s="75"/>
      <c r="I39" s="51"/>
      <c r="J39" s="51"/>
      <c r="K39" s="51"/>
      <c r="L39" s="51">
        <f t="shared" si="28"/>
        <v>0</v>
      </c>
      <c r="M39" s="51">
        <f t="shared" si="29"/>
        <v>0</v>
      </c>
      <c r="N39" s="75"/>
      <c r="O39" s="51"/>
      <c r="P39" s="51"/>
      <c r="Q39" s="51"/>
      <c r="R39" s="51">
        <f t="shared" si="30"/>
        <v>0</v>
      </c>
      <c r="S39" s="51">
        <f t="shared" si="31"/>
        <v>0</v>
      </c>
      <c r="T39" s="75"/>
      <c r="U39" s="51"/>
      <c r="V39" s="51"/>
      <c r="W39" s="51"/>
      <c r="X39" s="51">
        <f t="shared" si="32"/>
        <v>0</v>
      </c>
      <c r="Y39" s="51">
        <f t="shared" si="33"/>
        <v>0</v>
      </c>
      <c r="Z39" s="75"/>
      <c r="AA39" s="51"/>
      <c r="AB39" s="51"/>
      <c r="AC39" s="51"/>
      <c r="AD39" s="51">
        <f t="shared" si="34"/>
        <v>0</v>
      </c>
      <c r="AE39" s="51">
        <f t="shared" si="35"/>
        <v>0</v>
      </c>
      <c r="AF39" s="75"/>
      <c r="AG39" s="51"/>
      <c r="AH39" s="51"/>
      <c r="AI39" s="51"/>
      <c r="AJ39" s="51">
        <f t="shared" si="36"/>
        <v>0</v>
      </c>
      <c r="AK39" s="51">
        <f t="shared" si="37"/>
        <v>0</v>
      </c>
      <c r="AL39" s="75">
        <v>1</v>
      </c>
      <c r="AM39" s="51">
        <v>25</v>
      </c>
      <c r="AN39" s="51"/>
      <c r="AO39" s="51"/>
      <c r="AP39" s="51">
        <f t="shared" si="38"/>
        <v>-1</v>
      </c>
      <c r="AQ39" s="51">
        <f t="shared" si="39"/>
        <v>-25</v>
      </c>
      <c r="AR39" s="75"/>
      <c r="AS39" s="51"/>
      <c r="AT39" s="51"/>
      <c r="AU39" s="51"/>
      <c r="AV39" s="51">
        <f t="shared" si="40"/>
        <v>0</v>
      </c>
      <c r="AW39" s="51">
        <f t="shared" si="41"/>
        <v>0</v>
      </c>
      <c r="AX39" s="75"/>
      <c r="AY39" s="51"/>
      <c r="AZ39" s="51"/>
      <c r="BA39" s="51"/>
      <c r="BB39" s="51">
        <f t="shared" si="42"/>
        <v>0</v>
      </c>
      <c r="BC39" s="51">
        <f t="shared" si="43"/>
        <v>0</v>
      </c>
      <c r="BD39" s="75"/>
      <c r="BE39" s="51"/>
      <c r="BF39" s="51"/>
      <c r="BG39" s="51"/>
      <c r="BH39" s="51">
        <f t="shared" si="44"/>
        <v>0</v>
      </c>
      <c r="BI39" s="51">
        <f t="shared" si="45"/>
        <v>0</v>
      </c>
      <c r="BJ39" s="75">
        <f t="shared" si="46"/>
        <v>1</v>
      </c>
      <c r="BK39" s="51">
        <f t="shared" si="47"/>
        <v>25</v>
      </c>
      <c r="BL39" s="51">
        <f t="shared" si="48"/>
        <v>0</v>
      </c>
      <c r="BM39" s="51">
        <f t="shared" si="49"/>
        <v>0</v>
      </c>
      <c r="BN39" s="51">
        <f t="shared" si="50"/>
        <v>-1</v>
      </c>
      <c r="BO39" s="51">
        <f t="shared" si="51"/>
        <v>-25</v>
      </c>
    </row>
    <row r="40" spans="1:67" ht="15.75" customHeight="1">
      <c r="A40" s="60" t="s">
        <v>77</v>
      </c>
      <c r="B40" s="11">
        <v>1</v>
      </c>
      <c r="C40" s="6">
        <v>20</v>
      </c>
      <c r="D40" s="6">
        <v>1</v>
      </c>
      <c r="E40" s="6">
        <v>25</v>
      </c>
      <c r="F40" s="6">
        <f t="shared" si="26"/>
        <v>0</v>
      </c>
      <c r="G40" s="6">
        <f t="shared" si="27"/>
        <v>5</v>
      </c>
      <c r="H40" s="11">
        <v>1</v>
      </c>
      <c r="I40" s="6">
        <v>21</v>
      </c>
      <c r="J40" s="6">
        <v>1</v>
      </c>
      <c r="K40" s="6">
        <v>22</v>
      </c>
      <c r="L40" s="6">
        <f t="shared" si="28"/>
        <v>0</v>
      </c>
      <c r="M40" s="6">
        <f t="shared" si="29"/>
        <v>1</v>
      </c>
      <c r="N40" s="11">
        <v>1</v>
      </c>
      <c r="O40" s="6">
        <v>22</v>
      </c>
      <c r="P40" s="6">
        <v>1</v>
      </c>
      <c r="Q40" s="6">
        <v>26</v>
      </c>
      <c r="R40" s="6">
        <f t="shared" si="30"/>
        <v>0</v>
      </c>
      <c r="S40" s="6">
        <f t="shared" si="31"/>
        <v>4</v>
      </c>
      <c r="T40" s="11">
        <v>1</v>
      </c>
      <c r="U40" s="6">
        <v>19</v>
      </c>
      <c r="V40" s="6">
        <v>1</v>
      </c>
      <c r="W40" s="6">
        <v>22</v>
      </c>
      <c r="X40" s="6">
        <f t="shared" si="32"/>
        <v>0</v>
      </c>
      <c r="Y40" s="6">
        <f t="shared" si="33"/>
        <v>3</v>
      </c>
      <c r="Z40" s="11">
        <v>1</v>
      </c>
      <c r="AA40" s="6">
        <v>29</v>
      </c>
      <c r="AB40" s="6">
        <v>1</v>
      </c>
      <c r="AC40" s="6">
        <v>20</v>
      </c>
      <c r="AD40" s="6">
        <f t="shared" si="34"/>
        <v>0</v>
      </c>
      <c r="AE40" s="6">
        <f t="shared" si="35"/>
        <v>-9</v>
      </c>
      <c r="AF40" s="11">
        <v>1</v>
      </c>
      <c r="AG40" s="6">
        <v>25</v>
      </c>
      <c r="AH40" s="6">
        <v>1</v>
      </c>
      <c r="AI40" s="6">
        <v>25</v>
      </c>
      <c r="AJ40" s="6">
        <f t="shared" si="36"/>
        <v>0</v>
      </c>
      <c r="AK40" s="6">
        <f t="shared" si="37"/>
        <v>0</v>
      </c>
      <c r="AL40" s="11">
        <v>1</v>
      </c>
      <c r="AM40" s="6">
        <v>28</v>
      </c>
      <c r="AN40" s="6">
        <v>1</v>
      </c>
      <c r="AO40" s="6">
        <v>25</v>
      </c>
      <c r="AP40" s="6">
        <f t="shared" si="38"/>
        <v>0</v>
      </c>
      <c r="AQ40" s="6">
        <f t="shared" si="39"/>
        <v>-3</v>
      </c>
      <c r="AR40" s="11">
        <v>1</v>
      </c>
      <c r="AS40" s="6">
        <v>15</v>
      </c>
      <c r="AT40" s="6">
        <v>1</v>
      </c>
      <c r="AU40" s="6">
        <v>15</v>
      </c>
      <c r="AV40" s="6">
        <f t="shared" si="40"/>
        <v>0</v>
      </c>
      <c r="AW40" s="6">
        <f t="shared" si="41"/>
        <v>0</v>
      </c>
      <c r="AX40" s="11">
        <v>1</v>
      </c>
      <c r="AY40" s="6">
        <v>23</v>
      </c>
      <c r="AZ40" s="6">
        <v>1</v>
      </c>
      <c r="BA40" s="6">
        <v>27</v>
      </c>
      <c r="BB40" s="6">
        <f t="shared" si="42"/>
        <v>0</v>
      </c>
      <c r="BC40" s="6">
        <f t="shared" si="43"/>
        <v>4</v>
      </c>
      <c r="BD40" s="11">
        <v>1</v>
      </c>
      <c r="BE40" s="6">
        <v>17</v>
      </c>
      <c r="BF40" s="6">
        <v>1</v>
      </c>
      <c r="BG40" s="6">
        <v>18</v>
      </c>
      <c r="BH40" s="6">
        <f t="shared" si="44"/>
        <v>0</v>
      </c>
      <c r="BI40" s="6">
        <f t="shared" si="45"/>
        <v>1</v>
      </c>
      <c r="BJ40" s="72">
        <f t="shared" si="46"/>
        <v>10</v>
      </c>
      <c r="BK40" s="53">
        <f t="shared" si="47"/>
        <v>219</v>
      </c>
      <c r="BL40" s="53">
        <f t="shared" si="48"/>
        <v>10</v>
      </c>
      <c r="BM40" s="53">
        <f t="shared" si="49"/>
        <v>225</v>
      </c>
      <c r="BN40" s="53">
        <f t="shared" si="50"/>
        <v>0</v>
      </c>
      <c r="BO40" s="53">
        <f t="shared" si="51"/>
        <v>6</v>
      </c>
    </row>
    <row r="41" spans="1:67" ht="15.75" customHeight="1">
      <c r="A41" s="60" t="s">
        <v>78</v>
      </c>
      <c r="B41" s="11">
        <v>1</v>
      </c>
      <c r="C41" s="6">
        <v>25</v>
      </c>
      <c r="D41" s="6"/>
      <c r="E41" s="6"/>
      <c r="F41" s="6">
        <f t="shared" si="26"/>
        <v>-1</v>
      </c>
      <c r="G41" s="6">
        <f t="shared" si="27"/>
        <v>-25</v>
      </c>
      <c r="H41" s="11">
        <v>1</v>
      </c>
      <c r="I41" s="6">
        <v>28</v>
      </c>
      <c r="J41" s="6">
        <v>1</v>
      </c>
      <c r="K41" s="6">
        <v>28</v>
      </c>
      <c r="L41" s="6">
        <f t="shared" si="28"/>
        <v>0</v>
      </c>
      <c r="M41" s="6">
        <f t="shared" si="29"/>
        <v>0</v>
      </c>
      <c r="N41" s="11">
        <v>1</v>
      </c>
      <c r="O41" s="6">
        <v>25</v>
      </c>
      <c r="P41" s="6"/>
      <c r="Q41" s="6"/>
      <c r="R41" s="6">
        <f t="shared" si="30"/>
        <v>-1</v>
      </c>
      <c r="S41" s="6">
        <f t="shared" si="31"/>
        <v>-25</v>
      </c>
      <c r="T41" s="11"/>
      <c r="U41" s="6"/>
      <c r="V41" s="6"/>
      <c r="W41" s="6"/>
      <c r="X41" s="6">
        <f t="shared" si="32"/>
        <v>0</v>
      </c>
      <c r="Y41" s="6">
        <f t="shared" si="33"/>
        <v>0</v>
      </c>
      <c r="Z41" s="11">
        <v>1</v>
      </c>
      <c r="AA41" s="6">
        <v>28</v>
      </c>
      <c r="AB41" s="6">
        <v>1</v>
      </c>
      <c r="AC41" s="6">
        <v>26</v>
      </c>
      <c r="AD41" s="6">
        <f t="shared" si="34"/>
        <v>0</v>
      </c>
      <c r="AE41" s="6">
        <f t="shared" si="35"/>
        <v>-2</v>
      </c>
      <c r="AF41" s="11">
        <v>1</v>
      </c>
      <c r="AG41" s="6">
        <v>25</v>
      </c>
      <c r="AH41" s="6">
        <v>1</v>
      </c>
      <c r="AI41" s="6">
        <v>25</v>
      </c>
      <c r="AJ41" s="6">
        <f t="shared" si="36"/>
        <v>0</v>
      </c>
      <c r="AK41" s="6">
        <f t="shared" si="37"/>
        <v>0</v>
      </c>
      <c r="AL41" s="11">
        <v>1</v>
      </c>
      <c r="AM41" s="6">
        <v>26</v>
      </c>
      <c r="AN41" s="6">
        <v>1</v>
      </c>
      <c r="AO41" s="6">
        <v>22</v>
      </c>
      <c r="AP41" s="6">
        <f t="shared" si="38"/>
        <v>0</v>
      </c>
      <c r="AQ41" s="6">
        <f t="shared" si="39"/>
        <v>-4</v>
      </c>
      <c r="AR41" s="11"/>
      <c r="AS41" s="6"/>
      <c r="AT41" s="6"/>
      <c r="AU41" s="6"/>
      <c r="AV41" s="6">
        <f t="shared" si="40"/>
        <v>0</v>
      </c>
      <c r="AW41" s="6">
        <f t="shared" si="41"/>
        <v>0</v>
      </c>
      <c r="AX41" s="11">
        <v>1</v>
      </c>
      <c r="AY41" s="6">
        <v>22</v>
      </c>
      <c r="AZ41" s="6">
        <v>1</v>
      </c>
      <c r="BA41" s="6">
        <v>30</v>
      </c>
      <c r="BB41" s="6">
        <f t="shared" si="42"/>
        <v>0</v>
      </c>
      <c r="BC41" s="6">
        <f t="shared" si="43"/>
        <v>8</v>
      </c>
      <c r="BD41" s="11"/>
      <c r="BE41" s="6"/>
      <c r="BF41" s="6"/>
      <c r="BG41" s="6"/>
      <c r="BH41" s="6">
        <f t="shared" si="44"/>
        <v>0</v>
      </c>
      <c r="BI41" s="6">
        <f t="shared" si="45"/>
        <v>0</v>
      </c>
      <c r="BJ41" s="72">
        <f t="shared" si="46"/>
        <v>7</v>
      </c>
      <c r="BK41" s="53">
        <f t="shared" si="47"/>
        <v>179</v>
      </c>
      <c r="BL41" s="53">
        <f t="shared" si="48"/>
        <v>5</v>
      </c>
      <c r="BM41" s="53">
        <f t="shared" si="49"/>
        <v>131</v>
      </c>
      <c r="BN41" s="53">
        <f t="shared" si="50"/>
        <v>-2</v>
      </c>
      <c r="BO41" s="53">
        <f t="shared" si="51"/>
        <v>-48</v>
      </c>
    </row>
    <row r="42" spans="1:67" ht="15.75" customHeight="1">
      <c r="A42" s="60" t="s">
        <v>79</v>
      </c>
      <c r="B42" s="11"/>
      <c r="C42" s="6"/>
      <c r="D42" s="6"/>
      <c r="E42" s="6"/>
      <c r="F42" s="6">
        <f t="shared" si="26"/>
        <v>0</v>
      </c>
      <c r="G42" s="6">
        <f t="shared" si="27"/>
        <v>0</v>
      </c>
      <c r="H42" s="11"/>
      <c r="I42" s="6"/>
      <c r="J42" s="6"/>
      <c r="K42" s="6"/>
      <c r="L42" s="6">
        <f t="shared" si="28"/>
        <v>0</v>
      </c>
      <c r="M42" s="6">
        <f t="shared" si="29"/>
        <v>0</v>
      </c>
      <c r="N42" s="11"/>
      <c r="O42" s="6"/>
      <c r="P42" s="6"/>
      <c r="Q42" s="6"/>
      <c r="R42" s="6">
        <f t="shared" si="30"/>
        <v>0</v>
      </c>
      <c r="S42" s="6">
        <f t="shared" si="31"/>
        <v>0</v>
      </c>
      <c r="T42" s="11"/>
      <c r="U42" s="6"/>
      <c r="V42" s="6"/>
      <c r="W42" s="6"/>
      <c r="X42" s="6">
        <f t="shared" si="32"/>
        <v>0</v>
      </c>
      <c r="Y42" s="6">
        <f t="shared" si="33"/>
        <v>0</v>
      </c>
      <c r="Z42" s="11">
        <v>1</v>
      </c>
      <c r="AA42" s="6">
        <v>25</v>
      </c>
      <c r="AB42" s="6">
        <v>1</v>
      </c>
      <c r="AC42" s="6">
        <v>25</v>
      </c>
      <c r="AD42" s="6">
        <f t="shared" si="34"/>
        <v>0</v>
      </c>
      <c r="AE42" s="6">
        <f t="shared" si="35"/>
        <v>0</v>
      </c>
      <c r="AF42" s="11">
        <v>1</v>
      </c>
      <c r="AG42" s="6">
        <v>27</v>
      </c>
      <c r="AH42" s="6">
        <v>1</v>
      </c>
      <c r="AI42" s="6">
        <v>26</v>
      </c>
      <c r="AJ42" s="6">
        <f t="shared" si="36"/>
        <v>0</v>
      </c>
      <c r="AK42" s="6">
        <f t="shared" si="37"/>
        <v>-1</v>
      </c>
      <c r="AL42" s="11">
        <v>1</v>
      </c>
      <c r="AM42" s="6">
        <v>18</v>
      </c>
      <c r="AN42" s="6">
        <v>1</v>
      </c>
      <c r="AO42" s="6">
        <v>21</v>
      </c>
      <c r="AP42" s="6">
        <f t="shared" si="38"/>
        <v>0</v>
      </c>
      <c r="AQ42" s="6">
        <f t="shared" si="39"/>
        <v>3</v>
      </c>
      <c r="AR42" s="11"/>
      <c r="AS42" s="6"/>
      <c r="AT42" s="6"/>
      <c r="AU42" s="6"/>
      <c r="AV42" s="6">
        <f t="shared" si="40"/>
        <v>0</v>
      </c>
      <c r="AW42" s="6">
        <f t="shared" si="41"/>
        <v>0</v>
      </c>
      <c r="AX42" s="11">
        <v>1</v>
      </c>
      <c r="AY42" s="6">
        <v>19</v>
      </c>
      <c r="AZ42" s="6"/>
      <c r="BA42" s="6"/>
      <c r="BB42" s="6">
        <f t="shared" si="42"/>
        <v>-1</v>
      </c>
      <c r="BC42" s="6">
        <f t="shared" si="43"/>
        <v>-19</v>
      </c>
      <c r="BD42" s="11"/>
      <c r="BE42" s="6"/>
      <c r="BF42" s="6"/>
      <c r="BG42" s="6"/>
      <c r="BH42" s="6">
        <f t="shared" si="44"/>
        <v>0</v>
      </c>
      <c r="BI42" s="6">
        <f t="shared" si="45"/>
        <v>0</v>
      </c>
      <c r="BJ42" s="72">
        <f t="shared" si="46"/>
        <v>4</v>
      </c>
      <c r="BK42" s="53">
        <f t="shared" si="47"/>
        <v>89</v>
      </c>
      <c r="BL42" s="53">
        <f t="shared" si="48"/>
        <v>3</v>
      </c>
      <c r="BM42" s="53">
        <f t="shared" si="49"/>
        <v>72</v>
      </c>
      <c r="BN42" s="53">
        <f t="shared" si="50"/>
        <v>-1</v>
      </c>
      <c r="BO42" s="53">
        <f t="shared" si="51"/>
        <v>-17</v>
      </c>
    </row>
    <row r="43" spans="1:67" ht="15.75" customHeight="1">
      <c r="A43" s="60" t="s">
        <v>80</v>
      </c>
      <c r="B43" s="11"/>
      <c r="C43" s="6"/>
      <c r="D43" s="6"/>
      <c r="E43" s="6"/>
      <c r="F43" s="6">
        <f t="shared" si="26"/>
        <v>0</v>
      </c>
      <c r="G43" s="6">
        <f t="shared" si="27"/>
        <v>0</v>
      </c>
      <c r="H43" s="11"/>
      <c r="I43" s="6"/>
      <c r="J43" s="6"/>
      <c r="K43" s="6"/>
      <c r="L43" s="6">
        <f t="shared" si="28"/>
        <v>0</v>
      </c>
      <c r="M43" s="6">
        <f t="shared" si="29"/>
        <v>0</v>
      </c>
      <c r="N43" s="11"/>
      <c r="O43" s="6"/>
      <c r="P43" s="6"/>
      <c r="Q43" s="6"/>
      <c r="R43" s="6">
        <f t="shared" si="30"/>
        <v>0</v>
      </c>
      <c r="S43" s="6">
        <f t="shared" si="31"/>
        <v>0</v>
      </c>
      <c r="T43" s="11"/>
      <c r="U43" s="6"/>
      <c r="V43" s="6"/>
      <c r="W43" s="6"/>
      <c r="X43" s="6">
        <f t="shared" si="32"/>
        <v>0</v>
      </c>
      <c r="Y43" s="6">
        <f t="shared" si="33"/>
        <v>0</v>
      </c>
      <c r="Z43" s="11"/>
      <c r="AA43" s="6"/>
      <c r="AB43" s="6"/>
      <c r="AC43" s="6"/>
      <c r="AD43" s="6">
        <f t="shared" si="34"/>
        <v>0</v>
      </c>
      <c r="AE43" s="6">
        <f t="shared" si="35"/>
        <v>0</v>
      </c>
      <c r="AF43" s="11"/>
      <c r="AG43" s="6"/>
      <c r="AH43" s="6"/>
      <c r="AI43" s="6"/>
      <c r="AJ43" s="6">
        <f t="shared" si="36"/>
        <v>0</v>
      </c>
      <c r="AK43" s="6">
        <f t="shared" si="37"/>
        <v>0</v>
      </c>
      <c r="AL43" s="11">
        <v>1</v>
      </c>
      <c r="AM43" s="6">
        <v>25</v>
      </c>
      <c r="AN43" s="6">
        <v>1</v>
      </c>
      <c r="AO43" s="6">
        <v>25</v>
      </c>
      <c r="AP43" s="6">
        <f t="shared" si="38"/>
        <v>0</v>
      </c>
      <c r="AQ43" s="6">
        <f t="shared" si="39"/>
        <v>0</v>
      </c>
      <c r="AR43" s="11"/>
      <c r="AS43" s="6"/>
      <c r="AT43" s="6"/>
      <c r="AU43" s="6"/>
      <c r="AV43" s="6">
        <f t="shared" si="40"/>
        <v>0</v>
      </c>
      <c r="AW43" s="6">
        <f t="shared" si="41"/>
        <v>0</v>
      </c>
      <c r="AX43" s="11"/>
      <c r="AY43" s="6"/>
      <c r="AZ43" s="6"/>
      <c r="BA43" s="6"/>
      <c r="BB43" s="6">
        <f t="shared" si="42"/>
        <v>0</v>
      </c>
      <c r="BC43" s="6">
        <f t="shared" si="43"/>
        <v>0</v>
      </c>
      <c r="BD43" s="11"/>
      <c r="BE43" s="6"/>
      <c r="BF43" s="6"/>
      <c r="BG43" s="6"/>
      <c r="BH43" s="6">
        <f t="shared" si="44"/>
        <v>0</v>
      </c>
      <c r="BI43" s="6">
        <f t="shared" si="45"/>
        <v>0</v>
      </c>
      <c r="BJ43" s="72">
        <f t="shared" si="46"/>
        <v>1</v>
      </c>
      <c r="BK43" s="53">
        <f t="shared" si="47"/>
        <v>25</v>
      </c>
      <c r="BL43" s="53">
        <f t="shared" si="48"/>
        <v>1</v>
      </c>
      <c r="BM43" s="53">
        <f t="shared" si="49"/>
        <v>25</v>
      </c>
      <c r="BN43" s="53">
        <f t="shared" si="50"/>
        <v>0</v>
      </c>
      <c r="BO43" s="53">
        <f t="shared" si="51"/>
        <v>0</v>
      </c>
    </row>
    <row r="44" spans="1:67" ht="15.75" customHeight="1">
      <c r="A44" s="62" t="s">
        <v>81</v>
      </c>
      <c r="B44" s="67">
        <f aca="true" t="shared" si="52" ref="B44:AG44">SUM(B24:B43)</f>
        <v>8</v>
      </c>
      <c r="C44" s="54">
        <f t="shared" si="52"/>
        <v>185</v>
      </c>
      <c r="D44" s="54">
        <f t="shared" si="52"/>
        <v>8</v>
      </c>
      <c r="E44" s="54">
        <f t="shared" si="52"/>
        <v>187</v>
      </c>
      <c r="F44" s="54">
        <f t="shared" si="52"/>
        <v>0</v>
      </c>
      <c r="G44" s="68">
        <f t="shared" si="52"/>
        <v>2</v>
      </c>
      <c r="H44" s="67">
        <f t="shared" si="52"/>
        <v>10</v>
      </c>
      <c r="I44" s="54">
        <f t="shared" si="52"/>
        <v>235</v>
      </c>
      <c r="J44" s="54">
        <f t="shared" si="52"/>
        <v>10</v>
      </c>
      <c r="K44" s="54">
        <f t="shared" si="52"/>
        <v>229</v>
      </c>
      <c r="L44" s="54">
        <f t="shared" si="52"/>
        <v>0</v>
      </c>
      <c r="M44" s="68">
        <f t="shared" si="52"/>
        <v>-6</v>
      </c>
      <c r="N44" s="67">
        <f t="shared" si="52"/>
        <v>9</v>
      </c>
      <c r="O44" s="54">
        <f t="shared" si="52"/>
        <v>195</v>
      </c>
      <c r="P44" s="54">
        <f t="shared" si="52"/>
        <v>8</v>
      </c>
      <c r="Q44" s="54">
        <f t="shared" si="52"/>
        <v>162</v>
      </c>
      <c r="R44" s="54">
        <f t="shared" si="52"/>
        <v>-1</v>
      </c>
      <c r="S44" s="68">
        <f t="shared" si="52"/>
        <v>-33</v>
      </c>
      <c r="T44" s="67">
        <f t="shared" si="52"/>
        <v>5</v>
      </c>
      <c r="U44" s="54">
        <f t="shared" si="52"/>
        <v>92</v>
      </c>
      <c r="V44" s="54">
        <f t="shared" si="52"/>
        <v>5</v>
      </c>
      <c r="W44" s="54">
        <f t="shared" si="52"/>
        <v>96</v>
      </c>
      <c r="X44" s="54">
        <f t="shared" si="52"/>
        <v>0</v>
      </c>
      <c r="Y44" s="68">
        <f t="shared" si="52"/>
        <v>4</v>
      </c>
      <c r="Z44" s="67">
        <f t="shared" si="52"/>
        <v>15</v>
      </c>
      <c r="AA44" s="54">
        <f t="shared" si="52"/>
        <v>355</v>
      </c>
      <c r="AB44" s="54">
        <f t="shared" si="52"/>
        <v>15</v>
      </c>
      <c r="AC44" s="54">
        <f t="shared" si="52"/>
        <v>341</v>
      </c>
      <c r="AD44" s="54">
        <f t="shared" si="52"/>
        <v>0</v>
      </c>
      <c r="AE44" s="68">
        <f t="shared" si="52"/>
        <v>-14</v>
      </c>
      <c r="AF44" s="67">
        <f t="shared" si="52"/>
        <v>16</v>
      </c>
      <c r="AG44" s="54">
        <f t="shared" si="52"/>
        <v>410</v>
      </c>
      <c r="AH44" s="54">
        <f aca="true" t="shared" si="53" ref="AH44:BM44">SUM(AH24:AH43)</f>
        <v>16</v>
      </c>
      <c r="AI44" s="54">
        <f t="shared" si="53"/>
        <v>408</v>
      </c>
      <c r="AJ44" s="54">
        <f t="shared" si="53"/>
        <v>0</v>
      </c>
      <c r="AK44" s="68">
        <f t="shared" si="53"/>
        <v>-2</v>
      </c>
      <c r="AL44" s="67">
        <f t="shared" si="53"/>
        <v>16</v>
      </c>
      <c r="AM44" s="54">
        <f t="shared" si="53"/>
        <v>393</v>
      </c>
      <c r="AN44" s="54">
        <f t="shared" si="53"/>
        <v>15</v>
      </c>
      <c r="AO44" s="54">
        <f t="shared" si="53"/>
        <v>370</v>
      </c>
      <c r="AP44" s="54">
        <f t="shared" si="53"/>
        <v>-1</v>
      </c>
      <c r="AQ44" s="68">
        <f t="shared" si="53"/>
        <v>-23</v>
      </c>
      <c r="AR44" s="67">
        <f t="shared" si="53"/>
        <v>5</v>
      </c>
      <c r="AS44" s="54">
        <f t="shared" si="53"/>
        <v>95</v>
      </c>
      <c r="AT44" s="54">
        <f t="shared" si="53"/>
        <v>5</v>
      </c>
      <c r="AU44" s="54">
        <f t="shared" si="53"/>
        <v>101</v>
      </c>
      <c r="AV44" s="54">
        <f t="shared" si="53"/>
        <v>0</v>
      </c>
      <c r="AW44" s="68">
        <f t="shared" si="53"/>
        <v>6</v>
      </c>
      <c r="AX44" s="67">
        <f t="shared" si="53"/>
        <v>11</v>
      </c>
      <c r="AY44" s="54">
        <f t="shared" si="53"/>
        <v>243</v>
      </c>
      <c r="AZ44" s="54">
        <f t="shared" si="53"/>
        <v>10</v>
      </c>
      <c r="BA44" s="54">
        <f t="shared" si="53"/>
        <v>225</v>
      </c>
      <c r="BB44" s="54">
        <f t="shared" si="53"/>
        <v>-1</v>
      </c>
      <c r="BC44" s="68">
        <f t="shared" si="53"/>
        <v>-18</v>
      </c>
      <c r="BD44" s="67">
        <f t="shared" si="53"/>
        <v>5</v>
      </c>
      <c r="BE44" s="54">
        <f t="shared" si="53"/>
        <v>81</v>
      </c>
      <c r="BF44" s="54">
        <f t="shared" si="53"/>
        <v>5</v>
      </c>
      <c r="BG44" s="54">
        <f t="shared" si="53"/>
        <v>79</v>
      </c>
      <c r="BH44" s="54">
        <f t="shared" si="53"/>
        <v>0</v>
      </c>
      <c r="BI44" s="68">
        <f t="shared" si="53"/>
        <v>-2</v>
      </c>
      <c r="BJ44" s="67">
        <f t="shared" si="53"/>
        <v>100</v>
      </c>
      <c r="BK44" s="54">
        <f t="shared" si="53"/>
        <v>2284</v>
      </c>
      <c r="BL44" s="54">
        <f t="shared" si="53"/>
        <v>97</v>
      </c>
      <c r="BM44" s="54">
        <f t="shared" si="53"/>
        <v>2198</v>
      </c>
      <c r="BN44" s="54">
        <f>SUM(BN24:BN43)</f>
        <v>-3</v>
      </c>
      <c r="BO44" s="68">
        <f>SUM(BO24:BO43)</f>
        <v>-86</v>
      </c>
    </row>
    <row r="45" spans="1:67" s="52" customFormat="1" ht="15.75" customHeight="1">
      <c r="A45" s="63" t="s">
        <v>82</v>
      </c>
      <c r="B45" s="75">
        <v>1</v>
      </c>
      <c r="C45" s="51">
        <v>17</v>
      </c>
      <c r="D45" s="51">
        <v>1</v>
      </c>
      <c r="E45" s="51">
        <v>25</v>
      </c>
      <c r="F45" s="51">
        <f aca="true" t="shared" si="54" ref="F45:G52">D45-B45</f>
        <v>0</v>
      </c>
      <c r="G45" s="51">
        <f t="shared" si="54"/>
        <v>8</v>
      </c>
      <c r="H45" s="75">
        <v>1</v>
      </c>
      <c r="I45" s="51">
        <v>25</v>
      </c>
      <c r="J45" s="51">
        <v>1</v>
      </c>
      <c r="K45" s="51">
        <v>25</v>
      </c>
      <c r="L45" s="51">
        <f aca="true" t="shared" si="55" ref="L45:M52">J45-H45</f>
        <v>0</v>
      </c>
      <c r="M45" s="51">
        <f t="shared" si="55"/>
        <v>0</v>
      </c>
      <c r="N45" s="75">
        <v>1</v>
      </c>
      <c r="O45" s="51">
        <v>22</v>
      </c>
      <c r="P45" s="51">
        <v>1</v>
      </c>
      <c r="Q45" s="51">
        <v>25</v>
      </c>
      <c r="R45" s="51">
        <f aca="true" t="shared" si="56" ref="R45:S52">P45-N45</f>
        <v>0</v>
      </c>
      <c r="S45" s="51">
        <f t="shared" si="56"/>
        <v>3</v>
      </c>
      <c r="T45" s="75">
        <v>1</v>
      </c>
      <c r="U45" s="51">
        <v>22</v>
      </c>
      <c r="V45" s="51"/>
      <c r="W45" s="51"/>
      <c r="X45" s="51">
        <f aca="true" t="shared" si="57" ref="X45:Y52">V45-T45</f>
        <v>-1</v>
      </c>
      <c r="Y45" s="51">
        <f t="shared" si="57"/>
        <v>-22</v>
      </c>
      <c r="Z45" s="75">
        <v>1</v>
      </c>
      <c r="AA45" s="51">
        <v>26</v>
      </c>
      <c r="AB45" s="51">
        <v>1</v>
      </c>
      <c r="AC45" s="51">
        <v>25</v>
      </c>
      <c r="AD45" s="51">
        <f aca="true" t="shared" si="58" ref="AD45:AE52">AB45-Z45</f>
        <v>0</v>
      </c>
      <c r="AE45" s="51">
        <f t="shared" si="58"/>
        <v>-1</v>
      </c>
      <c r="AF45" s="75">
        <v>1</v>
      </c>
      <c r="AG45" s="51">
        <v>25</v>
      </c>
      <c r="AH45" s="51">
        <v>1</v>
      </c>
      <c r="AI45" s="51">
        <v>25</v>
      </c>
      <c r="AJ45" s="51">
        <f aca="true" t="shared" si="59" ref="AJ45:AK52">AH45-AF45</f>
        <v>0</v>
      </c>
      <c r="AK45" s="51">
        <f t="shared" si="59"/>
        <v>0</v>
      </c>
      <c r="AL45" s="75">
        <v>1</v>
      </c>
      <c r="AM45" s="51">
        <v>22</v>
      </c>
      <c r="AN45" s="51">
        <v>1</v>
      </c>
      <c r="AO45" s="51">
        <v>25</v>
      </c>
      <c r="AP45" s="51">
        <f aca="true" t="shared" si="60" ref="AP45:AQ52">AN45-AL45</f>
        <v>0</v>
      </c>
      <c r="AQ45" s="51">
        <f t="shared" si="60"/>
        <v>3</v>
      </c>
      <c r="AR45" s="75"/>
      <c r="AS45" s="51"/>
      <c r="AT45" s="51"/>
      <c r="AU45" s="51"/>
      <c r="AV45" s="51">
        <f aca="true" t="shared" si="61" ref="AV45:AW52">AT45-AR45</f>
        <v>0</v>
      </c>
      <c r="AW45" s="51">
        <f t="shared" si="61"/>
        <v>0</v>
      </c>
      <c r="AX45" s="75">
        <v>1</v>
      </c>
      <c r="AY45" s="51">
        <v>27</v>
      </c>
      <c r="AZ45" s="51">
        <v>1</v>
      </c>
      <c r="BA45" s="51">
        <v>25</v>
      </c>
      <c r="BB45" s="51">
        <f aca="true" t="shared" si="62" ref="BB45:BC52">AZ45-AX45</f>
        <v>0</v>
      </c>
      <c r="BC45" s="51">
        <f t="shared" si="62"/>
        <v>-2</v>
      </c>
      <c r="BD45" s="75"/>
      <c r="BE45" s="51"/>
      <c r="BF45" s="51"/>
      <c r="BG45" s="51"/>
      <c r="BH45" s="51">
        <f aca="true" t="shared" si="63" ref="BH45:BI52">BF45-BD45</f>
        <v>0</v>
      </c>
      <c r="BI45" s="51">
        <f t="shared" si="63"/>
        <v>0</v>
      </c>
      <c r="BJ45" s="75">
        <f aca="true" t="shared" si="64" ref="BJ45:BJ52">B45+H45+N45+T45+Z45+AF45+AL45+AR45+AX45+BD45</f>
        <v>8</v>
      </c>
      <c r="BK45" s="51">
        <f aca="true" t="shared" si="65" ref="BK45:BK52">C45+I45+O45+U45+AA45+AG45+AM45+AS45+AY45+BE45</f>
        <v>186</v>
      </c>
      <c r="BL45" s="51">
        <f aca="true" t="shared" si="66" ref="BL45:BL52">D45+J45+P45+V45+AB45+AH45+AN45+AT45+AZ45+BF45</f>
        <v>7</v>
      </c>
      <c r="BM45" s="51">
        <f aca="true" t="shared" si="67" ref="BM45:BM52">E45+K45+Q45+W45+AC45+AI45+AO45+AU45+BA45+BG45</f>
        <v>175</v>
      </c>
      <c r="BN45" s="51">
        <f aca="true" t="shared" si="68" ref="BN45:BN52">F45+L45+R45+X45+AD45+AJ45+AP45+AV45+BB45+BH45</f>
        <v>-1</v>
      </c>
      <c r="BO45" s="51">
        <f aca="true" t="shared" si="69" ref="BO45:BO52">G45+M45+S45+Y45+AE45+AK45+AQ45+AW45+BC45+BI45</f>
        <v>-11</v>
      </c>
    </row>
    <row r="46" spans="1:67" s="52" customFormat="1" ht="15.75" customHeight="1">
      <c r="A46" s="63" t="s">
        <v>83</v>
      </c>
      <c r="B46" s="75"/>
      <c r="C46" s="51"/>
      <c r="D46" s="51"/>
      <c r="E46" s="51"/>
      <c r="F46" s="51">
        <f t="shared" si="54"/>
        <v>0</v>
      </c>
      <c r="G46" s="51">
        <f t="shared" si="54"/>
        <v>0</v>
      </c>
      <c r="H46" s="75"/>
      <c r="I46" s="51"/>
      <c r="J46" s="51"/>
      <c r="K46" s="51"/>
      <c r="L46" s="51">
        <f t="shared" si="55"/>
        <v>0</v>
      </c>
      <c r="M46" s="51">
        <f t="shared" si="55"/>
        <v>0</v>
      </c>
      <c r="N46" s="75"/>
      <c r="O46" s="51"/>
      <c r="P46" s="51"/>
      <c r="Q46" s="51"/>
      <c r="R46" s="51">
        <f t="shared" si="56"/>
        <v>0</v>
      </c>
      <c r="S46" s="51">
        <f t="shared" si="56"/>
        <v>0</v>
      </c>
      <c r="T46" s="75"/>
      <c r="U46" s="51"/>
      <c r="V46" s="51"/>
      <c r="W46" s="51"/>
      <c r="X46" s="51">
        <f t="shared" si="57"/>
        <v>0</v>
      </c>
      <c r="Y46" s="51">
        <f t="shared" si="57"/>
        <v>0</v>
      </c>
      <c r="Z46" s="75">
        <v>1</v>
      </c>
      <c r="AA46" s="51">
        <v>26</v>
      </c>
      <c r="AB46" s="51">
        <v>1</v>
      </c>
      <c r="AC46" s="51">
        <v>25</v>
      </c>
      <c r="AD46" s="51">
        <f t="shared" si="58"/>
        <v>0</v>
      </c>
      <c r="AE46" s="51">
        <f t="shared" si="58"/>
        <v>-1</v>
      </c>
      <c r="AF46" s="75">
        <v>1</v>
      </c>
      <c r="AG46" s="51">
        <v>25</v>
      </c>
      <c r="AH46" s="51">
        <v>1</v>
      </c>
      <c r="AI46" s="51">
        <v>25</v>
      </c>
      <c r="AJ46" s="51">
        <f t="shared" si="59"/>
        <v>0</v>
      </c>
      <c r="AK46" s="51">
        <f t="shared" si="59"/>
        <v>0</v>
      </c>
      <c r="AL46" s="75">
        <v>1</v>
      </c>
      <c r="AM46" s="51">
        <v>20</v>
      </c>
      <c r="AN46" s="51">
        <v>1</v>
      </c>
      <c r="AO46" s="51">
        <v>25</v>
      </c>
      <c r="AP46" s="51">
        <f t="shared" si="60"/>
        <v>0</v>
      </c>
      <c r="AQ46" s="51">
        <f t="shared" si="60"/>
        <v>5</v>
      </c>
      <c r="AR46" s="75"/>
      <c r="AS46" s="51"/>
      <c r="AT46" s="51"/>
      <c r="AU46" s="51"/>
      <c r="AV46" s="51">
        <f t="shared" si="61"/>
        <v>0</v>
      </c>
      <c r="AW46" s="51">
        <f t="shared" si="61"/>
        <v>0</v>
      </c>
      <c r="AX46" s="75"/>
      <c r="AY46" s="51"/>
      <c r="AZ46" s="51"/>
      <c r="BA46" s="51"/>
      <c r="BB46" s="51">
        <f t="shared" si="62"/>
        <v>0</v>
      </c>
      <c r="BC46" s="51">
        <f t="shared" si="62"/>
        <v>0</v>
      </c>
      <c r="BD46" s="75"/>
      <c r="BE46" s="51"/>
      <c r="BF46" s="51"/>
      <c r="BG46" s="51"/>
      <c r="BH46" s="51">
        <f t="shared" si="63"/>
        <v>0</v>
      </c>
      <c r="BI46" s="51">
        <f t="shared" si="63"/>
        <v>0</v>
      </c>
      <c r="BJ46" s="75">
        <f t="shared" si="64"/>
        <v>3</v>
      </c>
      <c r="BK46" s="51">
        <f t="shared" si="65"/>
        <v>71</v>
      </c>
      <c r="BL46" s="51">
        <f t="shared" si="66"/>
        <v>3</v>
      </c>
      <c r="BM46" s="51">
        <f t="shared" si="67"/>
        <v>75</v>
      </c>
      <c r="BN46" s="51">
        <f t="shared" si="68"/>
        <v>0</v>
      </c>
      <c r="BO46" s="51">
        <f t="shared" si="69"/>
        <v>4</v>
      </c>
    </row>
    <row r="47" spans="1:67" s="52" customFormat="1" ht="15.75" customHeight="1">
      <c r="A47" s="63" t="s">
        <v>84</v>
      </c>
      <c r="B47" s="75"/>
      <c r="C47" s="51"/>
      <c r="D47" s="51"/>
      <c r="E47" s="51"/>
      <c r="F47" s="51">
        <f t="shared" si="54"/>
        <v>0</v>
      </c>
      <c r="G47" s="51">
        <f t="shared" si="54"/>
        <v>0</v>
      </c>
      <c r="H47" s="75"/>
      <c r="I47" s="51"/>
      <c r="J47" s="51"/>
      <c r="K47" s="51"/>
      <c r="L47" s="51">
        <f t="shared" si="55"/>
        <v>0</v>
      </c>
      <c r="M47" s="51">
        <f t="shared" si="55"/>
        <v>0</v>
      </c>
      <c r="N47" s="75"/>
      <c r="O47" s="51"/>
      <c r="P47" s="51"/>
      <c r="Q47" s="51"/>
      <c r="R47" s="51">
        <f t="shared" si="56"/>
        <v>0</v>
      </c>
      <c r="S47" s="51">
        <f t="shared" si="56"/>
        <v>0</v>
      </c>
      <c r="T47" s="75"/>
      <c r="U47" s="51"/>
      <c r="V47" s="51"/>
      <c r="W47" s="51"/>
      <c r="X47" s="51">
        <f t="shared" si="57"/>
        <v>0</v>
      </c>
      <c r="Y47" s="51">
        <f t="shared" si="57"/>
        <v>0</v>
      </c>
      <c r="Z47" s="75"/>
      <c r="AA47" s="51"/>
      <c r="AB47" s="51"/>
      <c r="AC47" s="51"/>
      <c r="AD47" s="51">
        <f t="shared" si="58"/>
        <v>0</v>
      </c>
      <c r="AE47" s="51">
        <f t="shared" si="58"/>
        <v>0</v>
      </c>
      <c r="AF47" s="75">
        <v>1</v>
      </c>
      <c r="AG47" s="51">
        <v>23</v>
      </c>
      <c r="AH47" s="51">
        <v>1</v>
      </c>
      <c r="AI47" s="51">
        <v>25</v>
      </c>
      <c r="AJ47" s="51">
        <f t="shared" si="59"/>
        <v>0</v>
      </c>
      <c r="AK47" s="51">
        <f t="shared" si="59"/>
        <v>2</v>
      </c>
      <c r="AL47" s="75">
        <v>1</v>
      </c>
      <c r="AM47" s="51">
        <v>25</v>
      </c>
      <c r="AN47" s="51">
        <v>1</v>
      </c>
      <c r="AO47" s="51">
        <v>25</v>
      </c>
      <c r="AP47" s="51">
        <f t="shared" si="60"/>
        <v>0</v>
      </c>
      <c r="AQ47" s="51">
        <f t="shared" si="60"/>
        <v>0</v>
      </c>
      <c r="AR47" s="75"/>
      <c r="AS47" s="51"/>
      <c r="AT47" s="51"/>
      <c r="AU47" s="51"/>
      <c r="AV47" s="51">
        <f t="shared" si="61"/>
        <v>0</v>
      </c>
      <c r="AW47" s="51">
        <f t="shared" si="61"/>
        <v>0</v>
      </c>
      <c r="AX47" s="75"/>
      <c r="AY47" s="51"/>
      <c r="AZ47" s="51"/>
      <c r="BA47" s="51"/>
      <c r="BB47" s="51">
        <f t="shared" si="62"/>
        <v>0</v>
      </c>
      <c r="BC47" s="51">
        <f t="shared" si="62"/>
        <v>0</v>
      </c>
      <c r="BD47" s="75"/>
      <c r="BE47" s="51"/>
      <c r="BF47" s="51"/>
      <c r="BG47" s="51"/>
      <c r="BH47" s="51">
        <f t="shared" si="63"/>
        <v>0</v>
      </c>
      <c r="BI47" s="51">
        <f t="shared" si="63"/>
        <v>0</v>
      </c>
      <c r="BJ47" s="75">
        <f t="shared" si="64"/>
        <v>2</v>
      </c>
      <c r="BK47" s="51">
        <f t="shared" si="65"/>
        <v>48</v>
      </c>
      <c r="BL47" s="51">
        <f t="shared" si="66"/>
        <v>2</v>
      </c>
      <c r="BM47" s="51">
        <f t="shared" si="67"/>
        <v>50</v>
      </c>
      <c r="BN47" s="51">
        <f t="shared" si="68"/>
        <v>0</v>
      </c>
      <c r="BO47" s="51">
        <f t="shared" si="69"/>
        <v>2</v>
      </c>
    </row>
    <row r="48" spans="1:67" s="52" customFormat="1" ht="15.75" customHeight="1">
      <c r="A48" s="63" t="s">
        <v>85</v>
      </c>
      <c r="B48" s="75"/>
      <c r="C48" s="51"/>
      <c r="D48" s="51"/>
      <c r="E48" s="51"/>
      <c r="F48" s="51">
        <f t="shared" si="54"/>
        <v>0</v>
      </c>
      <c r="G48" s="51">
        <f t="shared" si="54"/>
        <v>0</v>
      </c>
      <c r="H48" s="75"/>
      <c r="I48" s="51"/>
      <c r="J48" s="51"/>
      <c r="K48" s="51"/>
      <c r="L48" s="51">
        <f t="shared" si="55"/>
        <v>0</v>
      </c>
      <c r="M48" s="51">
        <f t="shared" si="55"/>
        <v>0</v>
      </c>
      <c r="N48" s="75"/>
      <c r="O48" s="51"/>
      <c r="P48" s="51"/>
      <c r="Q48" s="51"/>
      <c r="R48" s="51">
        <f t="shared" si="56"/>
        <v>0</v>
      </c>
      <c r="S48" s="51">
        <f t="shared" si="56"/>
        <v>0</v>
      </c>
      <c r="T48" s="75"/>
      <c r="U48" s="51"/>
      <c r="V48" s="51"/>
      <c r="W48" s="51"/>
      <c r="X48" s="51">
        <f t="shared" si="57"/>
        <v>0</v>
      </c>
      <c r="Y48" s="51">
        <f t="shared" si="57"/>
        <v>0</v>
      </c>
      <c r="Z48" s="75"/>
      <c r="AA48" s="51"/>
      <c r="AB48" s="51"/>
      <c r="AC48" s="51"/>
      <c r="AD48" s="51">
        <f t="shared" si="58"/>
        <v>0</v>
      </c>
      <c r="AE48" s="51">
        <f t="shared" si="58"/>
        <v>0</v>
      </c>
      <c r="AF48" s="75"/>
      <c r="AG48" s="51"/>
      <c r="AH48" s="51"/>
      <c r="AI48" s="51"/>
      <c r="AJ48" s="51">
        <f t="shared" si="59"/>
        <v>0</v>
      </c>
      <c r="AK48" s="51">
        <f t="shared" si="59"/>
        <v>0</v>
      </c>
      <c r="AL48" s="75"/>
      <c r="AM48" s="51"/>
      <c r="AN48" s="51"/>
      <c r="AO48" s="51"/>
      <c r="AP48" s="51">
        <f t="shared" si="60"/>
        <v>0</v>
      </c>
      <c r="AQ48" s="51">
        <f t="shared" si="60"/>
        <v>0</v>
      </c>
      <c r="AR48" s="75"/>
      <c r="AS48" s="51"/>
      <c r="AT48" s="51"/>
      <c r="AU48" s="51"/>
      <c r="AV48" s="51">
        <f t="shared" si="61"/>
        <v>0</v>
      </c>
      <c r="AW48" s="51">
        <f t="shared" si="61"/>
        <v>0</v>
      </c>
      <c r="AX48" s="75"/>
      <c r="AY48" s="51"/>
      <c r="AZ48" s="51"/>
      <c r="BA48" s="51"/>
      <c r="BB48" s="51">
        <f t="shared" si="62"/>
        <v>0</v>
      </c>
      <c r="BC48" s="51">
        <f t="shared" si="62"/>
        <v>0</v>
      </c>
      <c r="BD48" s="75"/>
      <c r="BE48" s="51"/>
      <c r="BF48" s="51"/>
      <c r="BG48" s="51"/>
      <c r="BH48" s="51">
        <f t="shared" si="63"/>
        <v>0</v>
      </c>
      <c r="BI48" s="51">
        <f t="shared" si="63"/>
        <v>0</v>
      </c>
      <c r="BJ48" s="75">
        <f t="shared" si="64"/>
        <v>0</v>
      </c>
      <c r="BK48" s="51">
        <f t="shared" si="65"/>
        <v>0</v>
      </c>
      <c r="BL48" s="51">
        <f t="shared" si="66"/>
        <v>0</v>
      </c>
      <c r="BM48" s="51">
        <f t="shared" si="67"/>
        <v>0</v>
      </c>
      <c r="BN48" s="51">
        <f t="shared" si="68"/>
        <v>0</v>
      </c>
      <c r="BO48" s="51">
        <f t="shared" si="69"/>
        <v>0</v>
      </c>
    </row>
    <row r="49" spans="1:67" ht="15.75" customHeight="1">
      <c r="A49" s="64" t="s">
        <v>86</v>
      </c>
      <c r="B49" s="11">
        <v>1</v>
      </c>
      <c r="C49" s="6">
        <v>21</v>
      </c>
      <c r="D49" s="6">
        <v>1</v>
      </c>
      <c r="E49" s="6">
        <v>17</v>
      </c>
      <c r="F49" s="6">
        <f t="shared" si="54"/>
        <v>0</v>
      </c>
      <c r="G49" s="6">
        <f t="shared" si="54"/>
        <v>-4</v>
      </c>
      <c r="H49" s="11">
        <v>1</v>
      </c>
      <c r="I49" s="6">
        <v>27</v>
      </c>
      <c r="J49" s="6">
        <v>1</v>
      </c>
      <c r="K49" s="6">
        <v>24</v>
      </c>
      <c r="L49" s="6">
        <f t="shared" si="55"/>
        <v>0</v>
      </c>
      <c r="M49" s="6">
        <f t="shared" si="55"/>
        <v>-3</v>
      </c>
      <c r="N49" s="73">
        <v>1</v>
      </c>
      <c r="O49" s="74">
        <v>14</v>
      </c>
      <c r="P49" s="6">
        <v>1</v>
      </c>
      <c r="Q49" s="6">
        <v>19</v>
      </c>
      <c r="R49" s="6">
        <f t="shared" si="56"/>
        <v>0</v>
      </c>
      <c r="S49" s="6">
        <f t="shared" si="56"/>
        <v>5</v>
      </c>
      <c r="T49" s="11">
        <v>1</v>
      </c>
      <c r="U49" s="6">
        <v>14</v>
      </c>
      <c r="V49" s="6">
        <v>1</v>
      </c>
      <c r="W49" s="6">
        <v>19</v>
      </c>
      <c r="X49" s="6">
        <f t="shared" si="57"/>
        <v>0</v>
      </c>
      <c r="Y49" s="6">
        <f t="shared" si="57"/>
        <v>5</v>
      </c>
      <c r="Z49" s="11">
        <v>1</v>
      </c>
      <c r="AA49" s="6">
        <v>20</v>
      </c>
      <c r="AB49" s="6">
        <v>1</v>
      </c>
      <c r="AC49" s="6">
        <v>25</v>
      </c>
      <c r="AD49" s="6">
        <f t="shared" si="58"/>
        <v>0</v>
      </c>
      <c r="AE49" s="6">
        <f t="shared" si="58"/>
        <v>5</v>
      </c>
      <c r="AF49" s="11">
        <v>1</v>
      </c>
      <c r="AG49" s="6">
        <v>22</v>
      </c>
      <c r="AH49" s="6">
        <v>1</v>
      </c>
      <c r="AI49" s="6">
        <v>25</v>
      </c>
      <c r="AJ49" s="6">
        <f t="shared" si="59"/>
        <v>0</v>
      </c>
      <c r="AK49" s="6">
        <f t="shared" si="59"/>
        <v>3</v>
      </c>
      <c r="AL49" s="11">
        <v>1</v>
      </c>
      <c r="AM49" s="6">
        <v>25</v>
      </c>
      <c r="AN49" s="6">
        <v>1</v>
      </c>
      <c r="AO49" s="6">
        <v>22</v>
      </c>
      <c r="AP49" s="6">
        <f t="shared" si="60"/>
        <v>0</v>
      </c>
      <c r="AQ49" s="6">
        <f t="shared" si="60"/>
        <v>-3</v>
      </c>
      <c r="AR49" s="11"/>
      <c r="AS49" s="6"/>
      <c r="AT49" s="6"/>
      <c r="AU49" s="6"/>
      <c r="AV49" s="6">
        <f t="shared" si="61"/>
        <v>0</v>
      </c>
      <c r="AW49" s="6">
        <f t="shared" si="61"/>
        <v>0</v>
      </c>
      <c r="AX49" s="11">
        <v>1</v>
      </c>
      <c r="AY49" s="6">
        <v>19</v>
      </c>
      <c r="AZ49" s="6">
        <v>1</v>
      </c>
      <c r="BA49" s="6">
        <v>27</v>
      </c>
      <c r="BB49" s="6">
        <f t="shared" si="62"/>
        <v>0</v>
      </c>
      <c r="BC49" s="6">
        <f t="shared" si="62"/>
        <v>8</v>
      </c>
      <c r="BD49" s="11"/>
      <c r="BE49" s="6"/>
      <c r="BF49" s="6"/>
      <c r="BG49" s="6"/>
      <c r="BH49" s="6">
        <f t="shared" si="63"/>
        <v>0</v>
      </c>
      <c r="BI49" s="6">
        <f t="shared" si="63"/>
        <v>0</v>
      </c>
      <c r="BJ49" s="72">
        <f t="shared" si="64"/>
        <v>8</v>
      </c>
      <c r="BK49" s="53">
        <f t="shared" si="65"/>
        <v>162</v>
      </c>
      <c r="BL49" s="53">
        <f t="shared" si="66"/>
        <v>8</v>
      </c>
      <c r="BM49" s="53">
        <f t="shared" si="67"/>
        <v>178</v>
      </c>
      <c r="BN49" s="53">
        <f t="shared" si="68"/>
        <v>0</v>
      </c>
      <c r="BO49" s="53">
        <f t="shared" si="69"/>
        <v>16</v>
      </c>
    </row>
    <row r="50" spans="1:67" ht="15.75" customHeight="1">
      <c r="A50" s="64" t="s">
        <v>87</v>
      </c>
      <c r="B50" s="11"/>
      <c r="C50" s="6"/>
      <c r="D50" s="6"/>
      <c r="E50" s="6"/>
      <c r="F50" s="6">
        <f t="shared" si="54"/>
        <v>0</v>
      </c>
      <c r="G50" s="6">
        <f t="shared" si="54"/>
        <v>0</v>
      </c>
      <c r="H50" s="11"/>
      <c r="I50" s="6"/>
      <c r="J50" s="6"/>
      <c r="K50" s="6"/>
      <c r="L50" s="6">
        <f t="shared" si="55"/>
        <v>0</v>
      </c>
      <c r="M50" s="6">
        <f t="shared" si="55"/>
        <v>0</v>
      </c>
      <c r="N50" s="11"/>
      <c r="O50" s="6"/>
      <c r="P50" s="6"/>
      <c r="Q50" s="6"/>
      <c r="R50" s="6">
        <f t="shared" si="56"/>
        <v>0</v>
      </c>
      <c r="S50" s="6">
        <f t="shared" si="56"/>
        <v>0</v>
      </c>
      <c r="T50" s="11"/>
      <c r="U50" s="6"/>
      <c r="V50" s="6"/>
      <c r="W50" s="6"/>
      <c r="X50" s="6">
        <f t="shared" si="57"/>
        <v>0</v>
      </c>
      <c r="Y50" s="6">
        <f t="shared" si="57"/>
        <v>0</v>
      </c>
      <c r="Z50" s="11">
        <v>1</v>
      </c>
      <c r="AA50" s="6">
        <v>14</v>
      </c>
      <c r="AB50" s="6">
        <v>1</v>
      </c>
      <c r="AC50" s="6">
        <v>26</v>
      </c>
      <c r="AD50" s="6">
        <f t="shared" si="58"/>
        <v>0</v>
      </c>
      <c r="AE50" s="6">
        <f t="shared" si="58"/>
        <v>12</v>
      </c>
      <c r="AF50" s="11">
        <v>1</v>
      </c>
      <c r="AG50" s="6">
        <v>25</v>
      </c>
      <c r="AH50" s="6">
        <v>1</v>
      </c>
      <c r="AI50" s="6">
        <v>25</v>
      </c>
      <c r="AJ50" s="6">
        <f t="shared" si="59"/>
        <v>0</v>
      </c>
      <c r="AK50" s="6">
        <f t="shared" si="59"/>
        <v>0</v>
      </c>
      <c r="AL50" s="11">
        <v>1</v>
      </c>
      <c r="AM50" s="6">
        <v>26</v>
      </c>
      <c r="AN50" s="6">
        <v>1</v>
      </c>
      <c r="AO50" s="6">
        <v>21</v>
      </c>
      <c r="AP50" s="6">
        <f t="shared" si="60"/>
        <v>0</v>
      </c>
      <c r="AQ50" s="6">
        <f t="shared" si="60"/>
        <v>-5</v>
      </c>
      <c r="AR50" s="11"/>
      <c r="AS50" s="6"/>
      <c r="AT50" s="6"/>
      <c r="AU50" s="6"/>
      <c r="AV50" s="6">
        <f t="shared" si="61"/>
        <v>0</v>
      </c>
      <c r="AW50" s="6">
        <f t="shared" si="61"/>
        <v>0</v>
      </c>
      <c r="AX50" s="11">
        <v>1</v>
      </c>
      <c r="AY50" s="6">
        <v>22</v>
      </c>
      <c r="AZ50" s="6"/>
      <c r="BA50" s="6"/>
      <c r="BB50" s="6">
        <f t="shared" si="62"/>
        <v>-1</v>
      </c>
      <c r="BC50" s="6">
        <f t="shared" si="62"/>
        <v>-22</v>
      </c>
      <c r="BD50" s="11"/>
      <c r="BE50" s="6"/>
      <c r="BF50" s="6"/>
      <c r="BG50" s="6"/>
      <c r="BH50" s="6">
        <f t="shared" si="63"/>
        <v>0</v>
      </c>
      <c r="BI50" s="6">
        <f t="shared" si="63"/>
        <v>0</v>
      </c>
      <c r="BJ50" s="72">
        <f t="shared" si="64"/>
        <v>4</v>
      </c>
      <c r="BK50" s="53">
        <f t="shared" si="65"/>
        <v>87</v>
      </c>
      <c r="BL50" s="53">
        <f t="shared" si="66"/>
        <v>3</v>
      </c>
      <c r="BM50" s="53">
        <f t="shared" si="67"/>
        <v>72</v>
      </c>
      <c r="BN50" s="53">
        <f t="shared" si="68"/>
        <v>-1</v>
      </c>
      <c r="BO50" s="53">
        <f t="shared" si="69"/>
        <v>-15</v>
      </c>
    </row>
    <row r="51" spans="1:67" ht="15.75" customHeight="1">
      <c r="A51" s="64" t="s">
        <v>88</v>
      </c>
      <c r="B51" s="11"/>
      <c r="C51" s="6"/>
      <c r="D51" s="6"/>
      <c r="E51" s="6"/>
      <c r="F51" s="6">
        <f t="shared" si="54"/>
        <v>0</v>
      </c>
      <c r="G51" s="6">
        <f t="shared" si="54"/>
        <v>0</v>
      </c>
      <c r="H51" s="11"/>
      <c r="I51" s="6"/>
      <c r="J51" s="6"/>
      <c r="K51" s="6"/>
      <c r="L51" s="6">
        <f t="shared" si="55"/>
        <v>0</v>
      </c>
      <c r="M51" s="6">
        <f t="shared" si="55"/>
        <v>0</v>
      </c>
      <c r="N51" s="11"/>
      <c r="O51" s="6"/>
      <c r="P51" s="6"/>
      <c r="Q51" s="6"/>
      <c r="R51" s="6">
        <f t="shared" si="56"/>
        <v>0</v>
      </c>
      <c r="S51" s="6">
        <f t="shared" si="56"/>
        <v>0</v>
      </c>
      <c r="T51" s="11"/>
      <c r="U51" s="6"/>
      <c r="V51" s="6"/>
      <c r="W51" s="6"/>
      <c r="X51" s="6">
        <f t="shared" si="57"/>
        <v>0</v>
      </c>
      <c r="Y51" s="6">
        <f t="shared" si="57"/>
        <v>0</v>
      </c>
      <c r="Z51" s="11"/>
      <c r="AA51" s="6"/>
      <c r="AB51" s="6"/>
      <c r="AC51" s="6"/>
      <c r="AD51" s="6">
        <f t="shared" si="58"/>
        <v>0</v>
      </c>
      <c r="AE51" s="6">
        <f t="shared" si="58"/>
        <v>0</v>
      </c>
      <c r="AF51" s="11">
        <v>1</v>
      </c>
      <c r="AG51" s="6">
        <v>18</v>
      </c>
      <c r="AH51" s="6">
        <v>1</v>
      </c>
      <c r="AI51" s="6">
        <v>25</v>
      </c>
      <c r="AJ51" s="6">
        <f t="shared" si="59"/>
        <v>0</v>
      </c>
      <c r="AK51" s="6">
        <f t="shared" si="59"/>
        <v>7</v>
      </c>
      <c r="AL51" s="11"/>
      <c r="AM51" s="6"/>
      <c r="AN51" s="6">
        <v>1</v>
      </c>
      <c r="AO51" s="6">
        <v>22</v>
      </c>
      <c r="AP51" s="6">
        <f t="shared" si="60"/>
        <v>1</v>
      </c>
      <c r="AQ51" s="6">
        <f t="shared" si="60"/>
        <v>22</v>
      </c>
      <c r="AR51" s="11"/>
      <c r="AS51" s="6"/>
      <c r="AT51" s="6"/>
      <c r="AU51" s="6"/>
      <c r="AV51" s="6">
        <f t="shared" si="61"/>
        <v>0</v>
      </c>
      <c r="AW51" s="6">
        <f t="shared" si="61"/>
        <v>0</v>
      </c>
      <c r="AX51" s="11"/>
      <c r="AY51" s="6"/>
      <c r="AZ51" s="6"/>
      <c r="BA51" s="6"/>
      <c r="BB51" s="6">
        <f t="shared" si="62"/>
        <v>0</v>
      </c>
      <c r="BC51" s="6">
        <f t="shared" si="62"/>
        <v>0</v>
      </c>
      <c r="BD51" s="11"/>
      <c r="BE51" s="6"/>
      <c r="BF51" s="6"/>
      <c r="BG51" s="6"/>
      <c r="BH51" s="6">
        <f t="shared" si="63"/>
        <v>0</v>
      </c>
      <c r="BI51" s="6">
        <f t="shared" si="63"/>
        <v>0</v>
      </c>
      <c r="BJ51" s="72">
        <f t="shared" si="64"/>
        <v>1</v>
      </c>
      <c r="BK51" s="53">
        <f t="shared" si="65"/>
        <v>18</v>
      </c>
      <c r="BL51" s="53">
        <f t="shared" si="66"/>
        <v>2</v>
      </c>
      <c r="BM51" s="53">
        <f t="shared" si="67"/>
        <v>47</v>
      </c>
      <c r="BN51" s="53">
        <f t="shared" si="68"/>
        <v>1</v>
      </c>
      <c r="BO51" s="53">
        <f t="shared" si="69"/>
        <v>29</v>
      </c>
    </row>
    <row r="52" spans="1:67" ht="15.75" customHeight="1">
      <c r="A52" s="64" t="s">
        <v>89</v>
      </c>
      <c r="B52" s="11"/>
      <c r="C52" s="6"/>
      <c r="D52" s="6"/>
      <c r="E52" s="6"/>
      <c r="F52" s="6">
        <f t="shared" si="54"/>
        <v>0</v>
      </c>
      <c r="G52" s="6">
        <f t="shared" si="54"/>
        <v>0</v>
      </c>
      <c r="H52" s="11"/>
      <c r="I52" s="6"/>
      <c r="J52" s="6"/>
      <c r="K52" s="6"/>
      <c r="L52" s="6">
        <f t="shared" si="55"/>
        <v>0</v>
      </c>
      <c r="M52" s="6">
        <f t="shared" si="55"/>
        <v>0</v>
      </c>
      <c r="N52" s="11"/>
      <c r="O52" s="6"/>
      <c r="P52" s="6"/>
      <c r="Q52" s="6"/>
      <c r="R52" s="6">
        <f t="shared" si="56"/>
        <v>0</v>
      </c>
      <c r="S52" s="6">
        <f t="shared" si="56"/>
        <v>0</v>
      </c>
      <c r="T52" s="11"/>
      <c r="U52" s="6"/>
      <c r="V52" s="6"/>
      <c r="W52" s="6"/>
      <c r="X52" s="6">
        <f t="shared" si="57"/>
        <v>0</v>
      </c>
      <c r="Y52" s="6">
        <f t="shared" si="57"/>
        <v>0</v>
      </c>
      <c r="Z52" s="11"/>
      <c r="AA52" s="6"/>
      <c r="AB52" s="6"/>
      <c r="AC52" s="6"/>
      <c r="AD52" s="6">
        <f t="shared" si="58"/>
        <v>0</v>
      </c>
      <c r="AE52" s="6">
        <f t="shared" si="58"/>
        <v>0</v>
      </c>
      <c r="AF52" s="11">
        <v>1</v>
      </c>
      <c r="AG52" s="6">
        <v>19</v>
      </c>
      <c r="AH52" s="6"/>
      <c r="AI52" s="6"/>
      <c r="AJ52" s="6">
        <f t="shared" si="59"/>
        <v>-1</v>
      </c>
      <c r="AK52" s="6">
        <f t="shared" si="59"/>
        <v>-19</v>
      </c>
      <c r="AL52" s="11"/>
      <c r="AM52" s="6"/>
      <c r="AN52" s="6"/>
      <c r="AO52" s="6"/>
      <c r="AP52" s="6">
        <f t="shared" si="60"/>
        <v>0</v>
      </c>
      <c r="AQ52" s="6">
        <f t="shared" si="60"/>
        <v>0</v>
      </c>
      <c r="AR52" s="11"/>
      <c r="AS52" s="6"/>
      <c r="AT52" s="6"/>
      <c r="AU52" s="6"/>
      <c r="AV52" s="6">
        <f t="shared" si="61"/>
        <v>0</v>
      </c>
      <c r="AW52" s="6">
        <f t="shared" si="61"/>
        <v>0</v>
      </c>
      <c r="AX52" s="11"/>
      <c r="AY52" s="6"/>
      <c r="AZ52" s="6"/>
      <c r="BA52" s="6"/>
      <c r="BB52" s="6">
        <f t="shared" si="62"/>
        <v>0</v>
      </c>
      <c r="BC52" s="6">
        <f t="shared" si="62"/>
        <v>0</v>
      </c>
      <c r="BD52" s="11"/>
      <c r="BE52" s="6"/>
      <c r="BF52" s="6"/>
      <c r="BG52" s="6"/>
      <c r="BH52" s="6">
        <f t="shared" si="63"/>
        <v>0</v>
      </c>
      <c r="BI52" s="6">
        <f t="shared" si="63"/>
        <v>0</v>
      </c>
      <c r="BJ52" s="72">
        <f t="shared" si="64"/>
        <v>1</v>
      </c>
      <c r="BK52" s="53">
        <f t="shared" si="65"/>
        <v>19</v>
      </c>
      <c r="BL52" s="53">
        <f t="shared" si="66"/>
        <v>0</v>
      </c>
      <c r="BM52" s="53">
        <f t="shared" si="67"/>
        <v>0</v>
      </c>
      <c r="BN52" s="53">
        <f t="shared" si="68"/>
        <v>-1</v>
      </c>
      <c r="BO52" s="53">
        <f t="shared" si="69"/>
        <v>-19</v>
      </c>
    </row>
    <row r="53" spans="1:67" ht="15.75" customHeight="1">
      <c r="A53" s="65" t="s">
        <v>90</v>
      </c>
      <c r="B53" s="67">
        <f aca="true" t="shared" si="70" ref="B53:AG53">SUM(B45:B52)</f>
        <v>2</v>
      </c>
      <c r="C53" s="54">
        <f t="shared" si="70"/>
        <v>38</v>
      </c>
      <c r="D53" s="54">
        <f t="shared" si="70"/>
        <v>2</v>
      </c>
      <c r="E53" s="54">
        <f t="shared" si="70"/>
        <v>42</v>
      </c>
      <c r="F53" s="54">
        <f t="shared" si="70"/>
        <v>0</v>
      </c>
      <c r="G53" s="68">
        <f t="shared" si="70"/>
        <v>4</v>
      </c>
      <c r="H53" s="67">
        <f t="shared" si="70"/>
        <v>2</v>
      </c>
      <c r="I53" s="54">
        <f t="shared" si="70"/>
        <v>52</v>
      </c>
      <c r="J53" s="54">
        <f t="shared" si="70"/>
        <v>2</v>
      </c>
      <c r="K53" s="54">
        <f t="shared" si="70"/>
        <v>49</v>
      </c>
      <c r="L53" s="54">
        <f t="shared" si="70"/>
        <v>0</v>
      </c>
      <c r="M53" s="68">
        <f t="shared" si="70"/>
        <v>-3</v>
      </c>
      <c r="N53" s="67">
        <f t="shared" si="70"/>
        <v>2</v>
      </c>
      <c r="O53" s="54">
        <f t="shared" si="70"/>
        <v>36</v>
      </c>
      <c r="P53" s="54">
        <f t="shared" si="70"/>
        <v>2</v>
      </c>
      <c r="Q53" s="54">
        <f t="shared" si="70"/>
        <v>44</v>
      </c>
      <c r="R53" s="54">
        <f t="shared" si="70"/>
        <v>0</v>
      </c>
      <c r="S53" s="68">
        <f t="shared" si="70"/>
        <v>8</v>
      </c>
      <c r="T53" s="67">
        <f t="shared" si="70"/>
        <v>2</v>
      </c>
      <c r="U53" s="54">
        <f t="shared" si="70"/>
        <v>36</v>
      </c>
      <c r="V53" s="54">
        <f t="shared" si="70"/>
        <v>1</v>
      </c>
      <c r="W53" s="54">
        <f t="shared" si="70"/>
        <v>19</v>
      </c>
      <c r="X53" s="54">
        <f t="shared" si="70"/>
        <v>-1</v>
      </c>
      <c r="Y53" s="68">
        <f t="shared" si="70"/>
        <v>-17</v>
      </c>
      <c r="Z53" s="67">
        <f t="shared" si="70"/>
        <v>4</v>
      </c>
      <c r="AA53" s="54">
        <f t="shared" si="70"/>
        <v>86</v>
      </c>
      <c r="AB53" s="54">
        <f t="shared" si="70"/>
        <v>4</v>
      </c>
      <c r="AC53" s="54">
        <f t="shared" si="70"/>
        <v>101</v>
      </c>
      <c r="AD53" s="54">
        <f t="shared" si="70"/>
        <v>0</v>
      </c>
      <c r="AE53" s="68">
        <f t="shared" si="70"/>
        <v>15</v>
      </c>
      <c r="AF53" s="67">
        <f t="shared" si="70"/>
        <v>7</v>
      </c>
      <c r="AG53" s="54">
        <f t="shared" si="70"/>
        <v>157</v>
      </c>
      <c r="AH53" s="54">
        <f aca="true" t="shared" si="71" ref="AH53:BM53">SUM(AH45:AH52)</f>
        <v>6</v>
      </c>
      <c r="AI53" s="54">
        <f t="shared" si="71"/>
        <v>150</v>
      </c>
      <c r="AJ53" s="54">
        <f t="shared" si="71"/>
        <v>-1</v>
      </c>
      <c r="AK53" s="68">
        <f t="shared" si="71"/>
        <v>-7</v>
      </c>
      <c r="AL53" s="67">
        <f t="shared" si="71"/>
        <v>5</v>
      </c>
      <c r="AM53" s="54">
        <f t="shared" si="71"/>
        <v>118</v>
      </c>
      <c r="AN53" s="54">
        <f t="shared" si="71"/>
        <v>6</v>
      </c>
      <c r="AO53" s="54">
        <f t="shared" si="71"/>
        <v>140</v>
      </c>
      <c r="AP53" s="54">
        <f t="shared" si="71"/>
        <v>1</v>
      </c>
      <c r="AQ53" s="68">
        <f t="shared" si="71"/>
        <v>22</v>
      </c>
      <c r="AR53" s="67">
        <f t="shared" si="71"/>
        <v>0</v>
      </c>
      <c r="AS53" s="54">
        <f t="shared" si="71"/>
        <v>0</v>
      </c>
      <c r="AT53" s="54">
        <f t="shared" si="71"/>
        <v>0</v>
      </c>
      <c r="AU53" s="54">
        <f t="shared" si="71"/>
        <v>0</v>
      </c>
      <c r="AV53" s="54">
        <f t="shared" si="71"/>
        <v>0</v>
      </c>
      <c r="AW53" s="68">
        <f t="shared" si="71"/>
        <v>0</v>
      </c>
      <c r="AX53" s="67">
        <f t="shared" si="71"/>
        <v>3</v>
      </c>
      <c r="AY53" s="54">
        <f t="shared" si="71"/>
        <v>68</v>
      </c>
      <c r="AZ53" s="54">
        <f t="shared" si="71"/>
        <v>2</v>
      </c>
      <c r="BA53" s="54">
        <f t="shared" si="71"/>
        <v>52</v>
      </c>
      <c r="BB53" s="54">
        <f t="shared" si="71"/>
        <v>-1</v>
      </c>
      <c r="BC53" s="68">
        <f t="shared" si="71"/>
        <v>-16</v>
      </c>
      <c r="BD53" s="67">
        <f t="shared" si="71"/>
        <v>0</v>
      </c>
      <c r="BE53" s="54">
        <f t="shared" si="71"/>
        <v>0</v>
      </c>
      <c r="BF53" s="54">
        <f t="shared" si="71"/>
        <v>0</v>
      </c>
      <c r="BG53" s="54">
        <f t="shared" si="71"/>
        <v>0</v>
      </c>
      <c r="BH53" s="54">
        <f t="shared" si="71"/>
        <v>0</v>
      </c>
      <c r="BI53" s="68">
        <f t="shared" si="71"/>
        <v>0</v>
      </c>
      <c r="BJ53" s="67">
        <f t="shared" si="71"/>
        <v>27</v>
      </c>
      <c r="BK53" s="54">
        <f t="shared" si="71"/>
        <v>591</v>
      </c>
      <c r="BL53" s="54">
        <f t="shared" si="71"/>
        <v>25</v>
      </c>
      <c r="BM53" s="54">
        <f t="shared" si="71"/>
        <v>597</v>
      </c>
      <c r="BN53" s="54">
        <f>SUM(BN45:BN52)</f>
        <v>-2</v>
      </c>
      <c r="BO53" s="68">
        <f>SUM(BO45:BO52)</f>
        <v>6</v>
      </c>
    </row>
    <row r="54" spans="1:67" ht="15.75" customHeight="1" thickBot="1">
      <c r="A54" s="66" t="s">
        <v>91</v>
      </c>
      <c r="B54" s="69">
        <f aca="true" t="shared" si="72" ref="B54:AG54">B53+B44+B23</f>
        <v>18</v>
      </c>
      <c r="C54" s="70">
        <f t="shared" si="72"/>
        <v>401</v>
      </c>
      <c r="D54" s="70">
        <f t="shared" si="72"/>
        <v>18</v>
      </c>
      <c r="E54" s="70">
        <f t="shared" si="72"/>
        <v>411</v>
      </c>
      <c r="F54" s="70">
        <f t="shared" si="72"/>
        <v>0</v>
      </c>
      <c r="G54" s="71">
        <f t="shared" si="72"/>
        <v>10</v>
      </c>
      <c r="H54" s="69">
        <f t="shared" si="72"/>
        <v>20</v>
      </c>
      <c r="I54" s="70">
        <f t="shared" si="72"/>
        <v>472</v>
      </c>
      <c r="J54" s="70">
        <f t="shared" si="72"/>
        <v>20</v>
      </c>
      <c r="K54" s="70">
        <f t="shared" si="72"/>
        <v>474</v>
      </c>
      <c r="L54" s="70">
        <f t="shared" si="72"/>
        <v>0</v>
      </c>
      <c r="M54" s="71">
        <f t="shared" si="72"/>
        <v>2</v>
      </c>
      <c r="N54" s="69">
        <f t="shared" si="72"/>
        <v>18</v>
      </c>
      <c r="O54" s="70">
        <f t="shared" si="72"/>
        <v>378</v>
      </c>
      <c r="P54" s="70">
        <f t="shared" si="72"/>
        <v>18</v>
      </c>
      <c r="Q54" s="70">
        <f t="shared" si="72"/>
        <v>385</v>
      </c>
      <c r="R54" s="70">
        <f t="shared" si="72"/>
        <v>0</v>
      </c>
      <c r="S54" s="71">
        <f t="shared" si="72"/>
        <v>7</v>
      </c>
      <c r="T54" s="69">
        <f t="shared" si="72"/>
        <v>11</v>
      </c>
      <c r="U54" s="70">
        <f t="shared" si="72"/>
        <v>223</v>
      </c>
      <c r="V54" s="70">
        <f t="shared" si="72"/>
        <v>10</v>
      </c>
      <c r="W54" s="70">
        <f t="shared" si="72"/>
        <v>206</v>
      </c>
      <c r="X54" s="70">
        <f t="shared" si="72"/>
        <v>-1</v>
      </c>
      <c r="Y54" s="71">
        <f t="shared" si="72"/>
        <v>-17</v>
      </c>
      <c r="Z54" s="69">
        <f t="shared" si="72"/>
        <v>34</v>
      </c>
      <c r="AA54" s="70">
        <f t="shared" si="72"/>
        <v>795</v>
      </c>
      <c r="AB54" s="70">
        <f t="shared" si="72"/>
        <v>34</v>
      </c>
      <c r="AC54" s="70">
        <f t="shared" si="72"/>
        <v>798</v>
      </c>
      <c r="AD54" s="70">
        <f t="shared" si="72"/>
        <v>0</v>
      </c>
      <c r="AE54" s="71">
        <f t="shared" si="72"/>
        <v>3</v>
      </c>
      <c r="AF54" s="69">
        <f t="shared" si="72"/>
        <v>36</v>
      </c>
      <c r="AG54" s="70">
        <f t="shared" si="72"/>
        <v>895</v>
      </c>
      <c r="AH54" s="70">
        <f aca="true" t="shared" si="73" ref="AH54:BM54">AH53+AH44+AH23</f>
        <v>35</v>
      </c>
      <c r="AI54" s="70">
        <f t="shared" si="73"/>
        <v>883</v>
      </c>
      <c r="AJ54" s="70">
        <f t="shared" si="73"/>
        <v>-1</v>
      </c>
      <c r="AK54" s="71">
        <f t="shared" si="73"/>
        <v>-12</v>
      </c>
      <c r="AL54" s="69">
        <f t="shared" si="73"/>
        <v>34</v>
      </c>
      <c r="AM54" s="70">
        <f t="shared" si="73"/>
        <v>823</v>
      </c>
      <c r="AN54" s="70">
        <f t="shared" si="73"/>
        <v>35</v>
      </c>
      <c r="AO54" s="70">
        <f t="shared" si="73"/>
        <v>847</v>
      </c>
      <c r="AP54" s="70">
        <f t="shared" si="73"/>
        <v>1</v>
      </c>
      <c r="AQ54" s="71">
        <f t="shared" si="73"/>
        <v>24</v>
      </c>
      <c r="AR54" s="69">
        <f t="shared" si="73"/>
        <v>9</v>
      </c>
      <c r="AS54" s="70">
        <f t="shared" si="73"/>
        <v>183</v>
      </c>
      <c r="AT54" s="70">
        <f t="shared" si="73"/>
        <v>9</v>
      </c>
      <c r="AU54" s="70">
        <f t="shared" si="73"/>
        <v>191</v>
      </c>
      <c r="AV54" s="70">
        <f t="shared" si="73"/>
        <v>0</v>
      </c>
      <c r="AW54" s="71">
        <f t="shared" si="73"/>
        <v>8</v>
      </c>
      <c r="AX54" s="69">
        <f t="shared" si="73"/>
        <v>24</v>
      </c>
      <c r="AY54" s="70">
        <f t="shared" si="73"/>
        <v>546</v>
      </c>
      <c r="AZ54" s="70">
        <f t="shared" si="73"/>
        <v>22</v>
      </c>
      <c r="BA54" s="70">
        <f t="shared" si="73"/>
        <v>527</v>
      </c>
      <c r="BB54" s="70">
        <f t="shared" si="73"/>
        <v>-2</v>
      </c>
      <c r="BC54" s="71">
        <f t="shared" si="73"/>
        <v>-19</v>
      </c>
      <c r="BD54" s="69">
        <f t="shared" si="73"/>
        <v>9</v>
      </c>
      <c r="BE54" s="70">
        <f t="shared" si="73"/>
        <v>146</v>
      </c>
      <c r="BF54" s="70">
        <f t="shared" si="73"/>
        <v>9</v>
      </c>
      <c r="BG54" s="70">
        <f t="shared" si="73"/>
        <v>148</v>
      </c>
      <c r="BH54" s="70">
        <f t="shared" si="73"/>
        <v>0</v>
      </c>
      <c r="BI54" s="71">
        <f t="shared" si="73"/>
        <v>2</v>
      </c>
      <c r="BJ54" s="67">
        <f t="shared" si="73"/>
        <v>213</v>
      </c>
      <c r="BK54" s="54">
        <f t="shared" si="73"/>
        <v>4862</v>
      </c>
      <c r="BL54" s="54">
        <f t="shared" si="73"/>
        <v>210</v>
      </c>
      <c r="BM54" s="54">
        <f t="shared" si="73"/>
        <v>4870</v>
      </c>
      <c r="BN54" s="54">
        <f>BN53+BN44+BN23</f>
        <v>-3</v>
      </c>
      <c r="BO54" s="68">
        <f>BO53+BO44+BO23</f>
        <v>8</v>
      </c>
    </row>
    <row r="55" spans="1:67" ht="15.75" customHeight="1" thickBot="1">
      <c r="A55" s="6" t="s">
        <v>28</v>
      </c>
      <c r="B55">
        <v>2</v>
      </c>
      <c r="C55">
        <v>34</v>
      </c>
      <c r="D55">
        <v>1</v>
      </c>
      <c r="E55">
        <v>25</v>
      </c>
      <c r="F55" s="6">
        <f>D55-B55</f>
        <v>-1</v>
      </c>
      <c r="G55" s="6">
        <f>E55-C55</f>
        <v>-9</v>
      </c>
      <c r="BJ55" s="76">
        <f aca="true" t="shared" si="74" ref="BJ55:BO55">B55+H55+N55+T55+Z55+AF55+AL55+AR55+AX55+BD55</f>
        <v>2</v>
      </c>
      <c r="BK55" s="77">
        <f t="shared" si="74"/>
        <v>34</v>
      </c>
      <c r="BL55" s="77">
        <f t="shared" si="74"/>
        <v>1</v>
      </c>
      <c r="BM55" s="77">
        <f t="shared" si="74"/>
        <v>25</v>
      </c>
      <c r="BN55" s="77">
        <f t="shared" si="74"/>
        <v>-1</v>
      </c>
      <c r="BO55" s="77">
        <f t="shared" si="74"/>
        <v>-9</v>
      </c>
    </row>
    <row r="56" s="37" customFormat="1" ht="12"/>
    <row r="57" s="37" customFormat="1" ht="12"/>
    <row r="58" s="37" customFormat="1" ht="12"/>
  </sheetData>
  <sheetProtection/>
  <mergeCells count="111">
    <mergeCell ref="BK5:BK6"/>
    <mergeCell ref="BE5:BE6"/>
    <mergeCell ref="BM5:BM6"/>
    <mergeCell ref="BG5:BG6"/>
    <mergeCell ref="BO5:BO6"/>
    <mergeCell ref="BI5:BI6"/>
    <mergeCell ref="BJ3:BO3"/>
    <mergeCell ref="BJ4:BK4"/>
    <mergeCell ref="BL4:BM4"/>
    <mergeCell ref="BN4:BO4"/>
    <mergeCell ref="BJ5:BJ6"/>
    <mergeCell ref="AY5:AY6"/>
    <mergeCell ref="BL5:BL6"/>
    <mergeCell ref="BA5:BA6"/>
    <mergeCell ref="BN5:BN6"/>
    <mergeCell ref="BC5:BC6"/>
    <mergeCell ref="BD3:BI3"/>
    <mergeCell ref="BD4:BE4"/>
    <mergeCell ref="BF4:BG4"/>
    <mergeCell ref="BH4:BI4"/>
    <mergeCell ref="BD5:BD6"/>
    <mergeCell ref="AS5:AS6"/>
    <mergeCell ref="BF5:BF6"/>
    <mergeCell ref="AU5:AU6"/>
    <mergeCell ref="BH5:BH6"/>
    <mergeCell ref="AW5:AW6"/>
    <mergeCell ref="AX3:BC3"/>
    <mergeCell ref="AX4:AY4"/>
    <mergeCell ref="AZ4:BA4"/>
    <mergeCell ref="BB4:BC4"/>
    <mergeCell ref="AX5:AX6"/>
    <mergeCell ref="AM5:AM6"/>
    <mergeCell ref="AZ5:AZ6"/>
    <mergeCell ref="AO5:AO6"/>
    <mergeCell ref="BB5:BB6"/>
    <mergeCell ref="AQ5:AQ6"/>
    <mergeCell ref="AR3:AW3"/>
    <mergeCell ref="AR4:AS4"/>
    <mergeCell ref="AT4:AU4"/>
    <mergeCell ref="AV4:AW4"/>
    <mergeCell ref="AR5:AR6"/>
    <mergeCell ref="AG5:AG6"/>
    <mergeCell ref="AT5:AT6"/>
    <mergeCell ref="AI5:AI6"/>
    <mergeCell ref="AV5:AV6"/>
    <mergeCell ref="AK5:AK6"/>
    <mergeCell ref="AL3:AQ3"/>
    <mergeCell ref="AL4:AM4"/>
    <mergeCell ref="AN4:AO4"/>
    <mergeCell ref="AP4:AQ4"/>
    <mergeCell ref="AL5:AL6"/>
    <mergeCell ref="AA5:AA6"/>
    <mergeCell ref="AN5:AN6"/>
    <mergeCell ref="AC5:AC6"/>
    <mergeCell ref="AP5:AP6"/>
    <mergeCell ref="AE5:AE6"/>
    <mergeCell ref="AF3:AK3"/>
    <mergeCell ref="AF4:AG4"/>
    <mergeCell ref="AH4:AI4"/>
    <mergeCell ref="AJ4:AK4"/>
    <mergeCell ref="AF5:AF6"/>
    <mergeCell ref="U5:U6"/>
    <mergeCell ref="AH5:AH6"/>
    <mergeCell ref="W5:W6"/>
    <mergeCell ref="AJ5:AJ6"/>
    <mergeCell ref="Y5:Y6"/>
    <mergeCell ref="Z3:AE3"/>
    <mergeCell ref="Z4:AA4"/>
    <mergeCell ref="AB4:AC4"/>
    <mergeCell ref="AD4:AE4"/>
    <mergeCell ref="Z5:Z6"/>
    <mergeCell ref="O5:O6"/>
    <mergeCell ref="AB5:AB6"/>
    <mergeCell ref="Q5:Q6"/>
    <mergeCell ref="AD5:AD6"/>
    <mergeCell ref="S5:S6"/>
    <mergeCell ref="T3:Y3"/>
    <mergeCell ref="T4:U4"/>
    <mergeCell ref="V4:W4"/>
    <mergeCell ref="X4:Y4"/>
    <mergeCell ref="T5:T6"/>
    <mergeCell ref="I5:I6"/>
    <mergeCell ref="V5:V6"/>
    <mergeCell ref="K5:K6"/>
    <mergeCell ref="X5:X6"/>
    <mergeCell ref="M5:M6"/>
    <mergeCell ref="N3:S3"/>
    <mergeCell ref="N4:O4"/>
    <mergeCell ref="P4:Q4"/>
    <mergeCell ref="R4:S4"/>
    <mergeCell ref="N5:N6"/>
    <mergeCell ref="D5:D6"/>
    <mergeCell ref="P5:P6"/>
    <mergeCell ref="F5:F6"/>
    <mergeCell ref="R5:R6"/>
    <mergeCell ref="B3:G3"/>
    <mergeCell ref="H3:M3"/>
    <mergeCell ref="H4:I4"/>
    <mergeCell ref="J4:K4"/>
    <mergeCell ref="L4:M4"/>
    <mergeCell ref="H5:H6"/>
    <mergeCell ref="E5:E6"/>
    <mergeCell ref="J5:J6"/>
    <mergeCell ref="G5:G6"/>
    <mergeCell ref="L5:L6"/>
    <mergeCell ref="A3:A4"/>
    <mergeCell ref="B5:B6"/>
    <mergeCell ref="C5:C6"/>
    <mergeCell ref="D4:E4"/>
    <mergeCell ref="B4:C4"/>
    <mergeCell ref="F4:G4"/>
  </mergeCells>
  <printOptions/>
  <pageMargins left="0.31496062992125984" right="0" top="0.1968503937007874" bottom="0" header="0.5118110236220472" footer="0.5118110236220472"/>
  <pageSetup horizontalDpi="300" verticalDpi="3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P57"/>
  <sheetViews>
    <sheetView zoomScalePageLayoutView="0" workbookViewId="0" topLeftCell="A1">
      <pane xSplit="1" ySplit="6" topLeftCell="M4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M2" sqref="M2"/>
    </sheetView>
  </sheetViews>
  <sheetFormatPr defaultColWidth="9.00390625" defaultRowHeight="12.75" outlineLevelRow="1" outlineLevelCol="1"/>
  <cols>
    <col min="1" max="1" width="12.00390625" style="0" customWidth="1"/>
    <col min="2" max="2" width="6.00390625" style="0" hidden="1" customWidth="1" outlineLevel="1"/>
    <col min="3" max="3" width="5.25390625" style="0" hidden="1" customWidth="1" outlineLevel="1"/>
    <col min="4" max="4" width="6.375" style="0" hidden="1" customWidth="1" outlineLevel="1" collapsed="1"/>
    <col min="5" max="5" width="6.375" style="0" hidden="1" customWidth="1" outlineLevel="1"/>
    <col min="6" max="6" width="9.125" style="0" customWidth="1" collapsed="1"/>
    <col min="7" max="7" width="9.375" style="0" customWidth="1"/>
    <col min="8" max="9" width="6.375" style="0" hidden="1" customWidth="1" outlineLevel="1"/>
    <col min="10" max="10" width="6.375" style="0" hidden="1" customWidth="1" outlineLevel="1" collapsed="1"/>
    <col min="11" max="11" width="6.375" style="0" hidden="1" customWidth="1" outlineLevel="1"/>
    <col min="12" max="12" width="7.75390625" style="0" customWidth="1" collapsed="1"/>
    <col min="13" max="13" width="8.625" style="0" customWidth="1"/>
    <col min="14" max="15" width="6.375" style="0" hidden="1" customWidth="1" outlineLevel="1"/>
    <col min="16" max="16" width="6.375" style="0" hidden="1" customWidth="1" outlineLevel="1" collapsed="1"/>
    <col min="17" max="17" width="6.375" style="0" hidden="1" customWidth="1" outlineLevel="1"/>
    <col min="18" max="18" width="8.125" style="0" customWidth="1" collapsed="1"/>
    <col min="19" max="19" width="7.25390625" style="0" customWidth="1"/>
    <col min="20" max="20" width="6.00390625" style="0" hidden="1" customWidth="1" outlineLevel="1"/>
    <col min="21" max="21" width="5.125" style="0" hidden="1" customWidth="1" outlineLevel="1"/>
    <col min="22" max="22" width="6.00390625" style="0" hidden="1" customWidth="1" outlineLevel="1" collapsed="1"/>
    <col min="23" max="23" width="6.00390625" style="0" hidden="1" customWidth="1" outlineLevel="1"/>
    <col min="24" max="24" width="7.875" style="0" customWidth="1" collapsed="1"/>
    <col min="25" max="25" width="8.625" style="0" customWidth="1"/>
    <col min="26" max="27" width="6.00390625" style="0" hidden="1" customWidth="1" outlineLevel="1"/>
    <col min="28" max="28" width="6.00390625" style="0" hidden="1" customWidth="1" outlineLevel="1" collapsed="1"/>
    <col min="29" max="29" width="6.00390625" style="0" hidden="1" customWidth="1" outlineLevel="1"/>
    <col min="30" max="30" width="7.75390625" style="0" customWidth="1" collapsed="1"/>
    <col min="31" max="31" width="7.625" style="0" customWidth="1"/>
    <col min="32" max="33" width="6.00390625" style="0" hidden="1" customWidth="1" outlineLevel="1"/>
    <col min="34" max="34" width="6.00390625" style="0" hidden="1" customWidth="1" outlineLevel="1" collapsed="1"/>
    <col min="35" max="35" width="6.00390625" style="0" hidden="1" customWidth="1" outlineLevel="1"/>
    <col min="36" max="36" width="7.75390625" style="0" customWidth="1" collapsed="1"/>
    <col min="37" max="37" width="8.00390625" style="0" customWidth="1"/>
    <col min="38" max="39" width="6.00390625" style="0" hidden="1" customWidth="1" outlineLevel="1"/>
    <col min="40" max="40" width="6.00390625" style="0" hidden="1" customWidth="1" outlineLevel="1" collapsed="1"/>
    <col min="41" max="41" width="6.00390625" style="0" hidden="1" customWidth="1" outlineLevel="1"/>
    <col min="42" max="42" width="7.875" style="0" customWidth="1" collapsed="1"/>
    <col min="43" max="43" width="7.625" style="0" customWidth="1"/>
    <col min="44" max="45" width="6.00390625" style="0" hidden="1" customWidth="1" outlineLevel="1"/>
    <col min="46" max="46" width="6.00390625" style="0" hidden="1" customWidth="1" outlineLevel="1" collapsed="1"/>
    <col min="47" max="47" width="6.00390625" style="0" hidden="1" customWidth="1" outlineLevel="1"/>
    <col min="48" max="48" width="8.125" style="0" customWidth="1" collapsed="1"/>
    <col min="49" max="49" width="7.375" style="0" customWidth="1"/>
    <col min="50" max="51" width="6.00390625" style="0" hidden="1" customWidth="1" outlineLevel="1"/>
    <col min="52" max="52" width="6.00390625" style="0" hidden="1" customWidth="1" outlineLevel="1" collapsed="1"/>
    <col min="53" max="53" width="6.00390625" style="0" hidden="1" customWidth="1" outlineLevel="1"/>
    <col min="54" max="54" width="8.00390625" style="0" customWidth="1" collapsed="1"/>
    <col min="55" max="55" width="7.875" style="0" customWidth="1"/>
    <col min="56" max="57" width="6.00390625" style="0" hidden="1" customWidth="1" outlineLevel="1"/>
    <col min="58" max="58" width="6.00390625" style="0" hidden="1" customWidth="1" outlineLevel="1" collapsed="1"/>
    <col min="59" max="59" width="6.00390625" style="0" hidden="1" customWidth="1" outlineLevel="1"/>
    <col min="60" max="60" width="8.875" style="0" customWidth="1" collapsed="1"/>
    <col min="61" max="61" width="7.00390625" style="0" customWidth="1"/>
    <col min="62" max="63" width="6.00390625" style="0" hidden="1" customWidth="1" outlineLevel="1"/>
    <col min="64" max="64" width="6.00390625" style="0" hidden="1" customWidth="1" outlineLevel="1" collapsed="1"/>
    <col min="65" max="65" width="6.00390625" style="0" hidden="1" customWidth="1" outlineLevel="1"/>
    <col min="66" max="66" width="7.125" style="0" customWidth="1" collapsed="1"/>
    <col min="67" max="68" width="7.625" style="0" customWidth="1"/>
  </cols>
  <sheetData>
    <row r="1" spans="1:65" ht="18">
      <c r="A1" s="42" t="s">
        <v>34</v>
      </c>
      <c r="AL1" s="42" t="s">
        <v>34</v>
      </c>
      <c r="BA1" s="236"/>
      <c r="BB1" s="236"/>
      <c r="BC1" s="236"/>
      <c r="BD1" s="236"/>
      <c r="BE1" s="236"/>
      <c r="BF1" s="236"/>
      <c r="BG1" s="236"/>
      <c r="BH1" s="236"/>
      <c r="BI1" s="236"/>
      <c r="BJ1" s="236"/>
      <c r="BK1" s="236"/>
      <c r="BL1" s="236"/>
      <c r="BM1" s="236"/>
    </row>
    <row r="2" ht="13.5" thickBot="1"/>
    <row r="3" spans="1:67" ht="15.75" customHeight="1">
      <c r="A3" s="233" t="s">
        <v>40</v>
      </c>
      <c r="B3" s="218" t="s">
        <v>42</v>
      </c>
      <c r="C3" s="219"/>
      <c r="D3" s="219"/>
      <c r="E3" s="219"/>
      <c r="F3" s="219"/>
      <c r="G3" s="220"/>
      <c r="H3" s="218" t="s">
        <v>95</v>
      </c>
      <c r="I3" s="219"/>
      <c r="J3" s="219"/>
      <c r="K3" s="219"/>
      <c r="L3" s="219"/>
      <c r="M3" s="220"/>
      <c r="N3" s="218" t="s">
        <v>96</v>
      </c>
      <c r="O3" s="219"/>
      <c r="P3" s="219"/>
      <c r="Q3" s="219"/>
      <c r="R3" s="219"/>
      <c r="S3" s="220"/>
      <c r="T3" s="218" t="s">
        <v>97</v>
      </c>
      <c r="U3" s="219"/>
      <c r="V3" s="219"/>
      <c r="W3" s="219"/>
      <c r="X3" s="219"/>
      <c r="Y3" s="220"/>
      <c r="Z3" s="218" t="s">
        <v>98</v>
      </c>
      <c r="AA3" s="219"/>
      <c r="AB3" s="219"/>
      <c r="AC3" s="219"/>
      <c r="AD3" s="219"/>
      <c r="AE3" s="220"/>
      <c r="AF3" s="218" t="s">
        <v>99</v>
      </c>
      <c r="AG3" s="219"/>
      <c r="AH3" s="219"/>
      <c r="AI3" s="219"/>
      <c r="AJ3" s="219"/>
      <c r="AK3" s="220"/>
      <c r="AL3" s="218" t="s">
        <v>100</v>
      </c>
      <c r="AM3" s="219"/>
      <c r="AN3" s="219"/>
      <c r="AO3" s="219"/>
      <c r="AP3" s="219"/>
      <c r="AQ3" s="220"/>
      <c r="AR3" s="218" t="s">
        <v>101</v>
      </c>
      <c r="AS3" s="219"/>
      <c r="AT3" s="219"/>
      <c r="AU3" s="219"/>
      <c r="AV3" s="219"/>
      <c r="AW3" s="220"/>
      <c r="AX3" s="218" t="s">
        <v>102</v>
      </c>
      <c r="AY3" s="219"/>
      <c r="AZ3" s="219"/>
      <c r="BA3" s="219"/>
      <c r="BB3" s="219"/>
      <c r="BC3" s="220"/>
      <c r="BD3" s="218" t="s">
        <v>103</v>
      </c>
      <c r="BE3" s="219"/>
      <c r="BF3" s="219"/>
      <c r="BG3" s="219"/>
      <c r="BH3" s="219"/>
      <c r="BI3" s="223"/>
      <c r="BJ3" s="197" t="s">
        <v>91</v>
      </c>
      <c r="BK3" s="197"/>
      <c r="BL3" s="197"/>
      <c r="BM3" s="197"/>
      <c r="BN3" s="197"/>
      <c r="BO3" s="197"/>
    </row>
    <row r="4" spans="1:67" ht="43.5" customHeight="1" outlineLevel="1">
      <c r="A4" s="234"/>
      <c r="B4" s="237" t="s">
        <v>93</v>
      </c>
      <c r="C4" s="238"/>
      <c r="D4" s="213" t="s">
        <v>105</v>
      </c>
      <c r="E4" s="213"/>
      <c r="F4" s="213" t="s">
        <v>106</v>
      </c>
      <c r="G4" s="213"/>
      <c r="H4" s="214" t="s">
        <v>93</v>
      </c>
      <c r="I4" s="215"/>
      <c r="J4" s="213" t="s">
        <v>105</v>
      </c>
      <c r="K4" s="213"/>
      <c r="L4" s="213" t="s">
        <v>106</v>
      </c>
      <c r="M4" s="213"/>
      <c r="N4" s="214" t="s">
        <v>93</v>
      </c>
      <c r="O4" s="215"/>
      <c r="P4" s="213" t="s">
        <v>105</v>
      </c>
      <c r="Q4" s="213"/>
      <c r="R4" s="213" t="s">
        <v>106</v>
      </c>
      <c r="S4" s="213"/>
      <c r="T4" s="214" t="s">
        <v>93</v>
      </c>
      <c r="U4" s="215"/>
      <c r="V4" s="213" t="s">
        <v>105</v>
      </c>
      <c r="W4" s="213"/>
      <c r="X4" s="213" t="s">
        <v>106</v>
      </c>
      <c r="Y4" s="213"/>
      <c r="Z4" s="214" t="s">
        <v>93</v>
      </c>
      <c r="AA4" s="215"/>
      <c r="AB4" s="213" t="s">
        <v>105</v>
      </c>
      <c r="AC4" s="213"/>
      <c r="AD4" s="213" t="s">
        <v>106</v>
      </c>
      <c r="AE4" s="213"/>
      <c r="AF4" s="214" t="s">
        <v>93</v>
      </c>
      <c r="AG4" s="215"/>
      <c r="AH4" s="213" t="s">
        <v>105</v>
      </c>
      <c r="AI4" s="213"/>
      <c r="AJ4" s="213" t="s">
        <v>106</v>
      </c>
      <c r="AK4" s="213"/>
      <c r="AL4" s="214" t="s">
        <v>93</v>
      </c>
      <c r="AM4" s="215"/>
      <c r="AN4" s="213" t="s">
        <v>105</v>
      </c>
      <c r="AO4" s="213"/>
      <c r="AP4" s="213" t="s">
        <v>106</v>
      </c>
      <c r="AQ4" s="213"/>
      <c r="AR4" s="214" t="s">
        <v>93</v>
      </c>
      <c r="AS4" s="215"/>
      <c r="AT4" s="213" t="s">
        <v>105</v>
      </c>
      <c r="AU4" s="213"/>
      <c r="AV4" s="213" t="s">
        <v>106</v>
      </c>
      <c r="AW4" s="213"/>
      <c r="AX4" s="214" t="s">
        <v>93</v>
      </c>
      <c r="AY4" s="215"/>
      <c r="AZ4" s="213" t="s">
        <v>105</v>
      </c>
      <c r="BA4" s="213"/>
      <c r="BB4" s="213" t="s">
        <v>106</v>
      </c>
      <c r="BC4" s="213"/>
      <c r="BD4" s="214" t="s">
        <v>93</v>
      </c>
      <c r="BE4" s="215"/>
      <c r="BF4" s="213" t="s">
        <v>105</v>
      </c>
      <c r="BG4" s="213"/>
      <c r="BH4" s="213" t="s">
        <v>106</v>
      </c>
      <c r="BI4" s="213"/>
      <c r="BJ4" s="224" t="s">
        <v>93</v>
      </c>
      <c r="BK4" s="225"/>
      <c r="BL4" s="213" t="s">
        <v>105</v>
      </c>
      <c r="BM4" s="213"/>
      <c r="BN4" s="213" t="s">
        <v>106</v>
      </c>
      <c r="BO4" s="213"/>
    </row>
    <row r="5" spans="1:67" ht="24" customHeight="1">
      <c r="A5" s="234"/>
      <c r="B5" s="231" t="s">
        <v>41</v>
      </c>
      <c r="C5" s="229" t="s">
        <v>43</v>
      </c>
      <c r="D5" s="200" t="s">
        <v>41</v>
      </c>
      <c r="E5" s="200" t="s">
        <v>43</v>
      </c>
      <c r="F5" s="200" t="s">
        <v>41</v>
      </c>
      <c r="G5" s="221" t="s">
        <v>43</v>
      </c>
      <c r="H5" s="212" t="s">
        <v>41</v>
      </c>
      <c r="I5" s="200" t="s">
        <v>43</v>
      </c>
      <c r="J5" s="200" t="s">
        <v>41</v>
      </c>
      <c r="K5" s="200" t="s">
        <v>43</v>
      </c>
      <c r="L5" s="200" t="s">
        <v>41</v>
      </c>
      <c r="M5" s="221" t="s">
        <v>43</v>
      </c>
      <c r="N5" s="212" t="s">
        <v>41</v>
      </c>
      <c r="O5" s="200" t="s">
        <v>43</v>
      </c>
      <c r="P5" s="200" t="s">
        <v>41</v>
      </c>
      <c r="Q5" s="200" t="s">
        <v>43</v>
      </c>
      <c r="R5" s="200" t="s">
        <v>41</v>
      </c>
      <c r="S5" s="221" t="s">
        <v>43</v>
      </c>
      <c r="T5" s="212" t="s">
        <v>41</v>
      </c>
      <c r="U5" s="200" t="s">
        <v>43</v>
      </c>
      <c r="V5" s="200" t="s">
        <v>41</v>
      </c>
      <c r="W5" s="200" t="s">
        <v>43</v>
      </c>
      <c r="X5" s="200" t="s">
        <v>41</v>
      </c>
      <c r="Y5" s="221" t="s">
        <v>43</v>
      </c>
      <c r="Z5" s="212" t="s">
        <v>41</v>
      </c>
      <c r="AA5" s="200" t="s">
        <v>43</v>
      </c>
      <c r="AB5" s="200" t="s">
        <v>41</v>
      </c>
      <c r="AC5" s="200" t="s">
        <v>43</v>
      </c>
      <c r="AD5" s="200" t="s">
        <v>41</v>
      </c>
      <c r="AE5" s="221" t="s">
        <v>43</v>
      </c>
      <c r="AF5" s="212" t="s">
        <v>41</v>
      </c>
      <c r="AG5" s="200" t="s">
        <v>43</v>
      </c>
      <c r="AH5" s="200" t="s">
        <v>41</v>
      </c>
      <c r="AI5" s="200" t="s">
        <v>43</v>
      </c>
      <c r="AJ5" s="200" t="s">
        <v>41</v>
      </c>
      <c r="AK5" s="221" t="s">
        <v>43</v>
      </c>
      <c r="AL5" s="212" t="s">
        <v>41</v>
      </c>
      <c r="AM5" s="200" t="s">
        <v>43</v>
      </c>
      <c r="AN5" s="200" t="s">
        <v>41</v>
      </c>
      <c r="AO5" s="200" t="s">
        <v>43</v>
      </c>
      <c r="AP5" s="200" t="s">
        <v>41</v>
      </c>
      <c r="AQ5" s="221" t="s">
        <v>43</v>
      </c>
      <c r="AR5" s="212" t="s">
        <v>41</v>
      </c>
      <c r="AS5" s="200" t="s">
        <v>43</v>
      </c>
      <c r="AT5" s="200" t="s">
        <v>41</v>
      </c>
      <c r="AU5" s="200" t="s">
        <v>43</v>
      </c>
      <c r="AV5" s="200" t="s">
        <v>41</v>
      </c>
      <c r="AW5" s="221" t="s">
        <v>43</v>
      </c>
      <c r="AX5" s="212" t="s">
        <v>41</v>
      </c>
      <c r="AY5" s="200" t="s">
        <v>43</v>
      </c>
      <c r="AZ5" s="200" t="s">
        <v>41</v>
      </c>
      <c r="BA5" s="200" t="s">
        <v>43</v>
      </c>
      <c r="BB5" s="200" t="s">
        <v>41</v>
      </c>
      <c r="BC5" s="221" t="s">
        <v>43</v>
      </c>
      <c r="BD5" s="212" t="s">
        <v>41</v>
      </c>
      <c r="BE5" s="200" t="s">
        <v>43</v>
      </c>
      <c r="BF5" s="200" t="s">
        <v>41</v>
      </c>
      <c r="BG5" s="200" t="s">
        <v>43</v>
      </c>
      <c r="BH5" s="200" t="s">
        <v>41</v>
      </c>
      <c r="BI5" s="228" t="s">
        <v>43</v>
      </c>
      <c r="BJ5" s="212" t="s">
        <v>41</v>
      </c>
      <c r="BK5" s="200" t="s">
        <v>43</v>
      </c>
      <c r="BL5" s="200" t="s">
        <v>41</v>
      </c>
      <c r="BM5" s="200" t="s">
        <v>43</v>
      </c>
      <c r="BN5" s="200" t="s">
        <v>41</v>
      </c>
      <c r="BO5" s="221" t="s">
        <v>43</v>
      </c>
    </row>
    <row r="6" spans="1:67" ht="42.75" customHeight="1">
      <c r="A6" s="235"/>
      <c r="B6" s="232"/>
      <c r="C6" s="230"/>
      <c r="D6" s="200"/>
      <c r="E6" s="200"/>
      <c r="F6" s="200"/>
      <c r="G6" s="221"/>
      <c r="H6" s="212"/>
      <c r="I6" s="200"/>
      <c r="J6" s="200"/>
      <c r="K6" s="200"/>
      <c r="L6" s="200"/>
      <c r="M6" s="221"/>
      <c r="N6" s="212"/>
      <c r="O6" s="200"/>
      <c r="P6" s="200"/>
      <c r="Q6" s="200"/>
      <c r="R6" s="200"/>
      <c r="S6" s="221"/>
      <c r="T6" s="212"/>
      <c r="U6" s="200"/>
      <c r="V6" s="200"/>
      <c r="W6" s="200"/>
      <c r="X6" s="200"/>
      <c r="Y6" s="221"/>
      <c r="Z6" s="212"/>
      <c r="AA6" s="200"/>
      <c r="AB6" s="200"/>
      <c r="AC6" s="200"/>
      <c r="AD6" s="200"/>
      <c r="AE6" s="221"/>
      <c r="AF6" s="212"/>
      <c r="AG6" s="200"/>
      <c r="AH6" s="200"/>
      <c r="AI6" s="200"/>
      <c r="AJ6" s="200"/>
      <c r="AK6" s="221"/>
      <c r="AL6" s="212"/>
      <c r="AM6" s="200"/>
      <c r="AN6" s="200"/>
      <c r="AO6" s="200"/>
      <c r="AP6" s="200"/>
      <c r="AQ6" s="221"/>
      <c r="AR6" s="212"/>
      <c r="AS6" s="200"/>
      <c r="AT6" s="200"/>
      <c r="AU6" s="200"/>
      <c r="AV6" s="200"/>
      <c r="AW6" s="221"/>
      <c r="AX6" s="212"/>
      <c r="AY6" s="200"/>
      <c r="AZ6" s="200"/>
      <c r="BA6" s="200"/>
      <c r="BB6" s="200"/>
      <c r="BC6" s="221"/>
      <c r="BD6" s="212"/>
      <c r="BE6" s="200"/>
      <c r="BF6" s="200"/>
      <c r="BG6" s="200"/>
      <c r="BH6" s="200"/>
      <c r="BI6" s="228"/>
      <c r="BJ6" s="212"/>
      <c r="BK6" s="200"/>
      <c r="BL6" s="200"/>
      <c r="BM6" s="200"/>
      <c r="BN6" s="200"/>
      <c r="BO6" s="221"/>
    </row>
    <row r="7" spans="1:67" ht="15.75" customHeight="1">
      <c r="A7" s="57" t="s">
        <v>44</v>
      </c>
      <c r="B7" s="72">
        <v>1</v>
      </c>
      <c r="C7" s="53">
        <v>24</v>
      </c>
      <c r="D7" s="53">
        <v>1</v>
      </c>
      <c r="E7" s="53">
        <v>25</v>
      </c>
      <c r="F7" s="53">
        <v>1</v>
      </c>
      <c r="G7" s="53">
        <v>24</v>
      </c>
      <c r="H7" s="72">
        <v>1</v>
      </c>
      <c r="I7" s="53">
        <v>25</v>
      </c>
      <c r="J7" s="53">
        <v>1</v>
      </c>
      <c r="K7" s="53">
        <v>25</v>
      </c>
      <c r="L7" s="53">
        <v>1</v>
      </c>
      <c r="M7" s="53">
        <v>25</v>
      </c>
      <c r="N7" s="72">
        <v>1</v>
      </c>
      <c r="O7" s="53">
        <v>20</v>
      </c>
      <c r="P7" s="53">
        <v>1</v>
      </c>
      <c r="Q7" s="53">
        <v>25</v>
      </c>
      <c r="R7" s="53">
        <v>1</v>
      </c>
      <c r="S7" s="53">
        <v>25</v>
      </c>
      <c r="T7" s="72">
        <v>1</v>
      </c>
      <c r="U7" s="53">
        <v>25</v>
      </c>
      <c r="V7" s="53">
        <v>1</v>
      </c>
      <c r="W7" s="53">
        <v>18</v>
      </c>
      <c r="X7" s="53">
        <v>1</v>
      </c>
      <c r="Y7" s="53">
        <v>21</v>
      </c>
      <c r="Z7" s="72">
        <v>1</v>
      </c>
      <c r="AA7" s="53">
        <v>22</v>
      </c>
      <c r="AB7" s="53">
        <v>1</v>
      </c>
      <c r="AC7" s="53">
        <v>25</v>
      </c>
      <c r="AD7" s="53">
        <v>1</v>
      </c>
      <c r="AE7" s="53">
        <v>26</v>
      </c>
      <c r="AF7" s="72">
        <v>1</v>
      </c>
      <c r="AG7" s="53">
        <v>25</v>
      </c>
      <c r="AH7" s="53">
        <v>1</v>
      </c>
      <c r="AI7" s="53">
        <v>25</v>
      </c>
      <c r="AJ7" s="53">
        <v>1</v>
      </c>
      <c r="AK7" s="53">
        <v>25</v>
      </c>
      <c r="AL7" s="72">
        <v>1</v>
      </c>
      <c r="AM7" s="53">
        <v>23</v>
      </c>
      <c r="AN7" s="53">
        <v>1</v>
      </c>
      <c r="AO7" s="53">
        <v>25</v>
      </c>
      <c r="AP7" s="53">
        <v>1</v>
      </c>
      <c r="AQ7" s="53">
        <v>25</v>
      </c>
      <c r="AR7" s="72">
        <v>1</v>
      </c>
      <c r="AS7" s="53">
        <v>26</v>
      </c>
      <c r="AT7" s="53">
        <v>1</v>
      </c>
      <c r="AU7" s="53">
        <v>25</v>
      </c>
      <c r="AV7" s="53">
        <v>1</v>
      </c>
      <c r="AW7" s="53">
        <v>24</v>
      </c>
      <c r="AX7" s="72">
        <v>1</v>
      </c>
      <c r="AY7" s="53">
        <v>28</v>
      </c>
      <c r="AZ7" s="53">
        <v>1</v>
      </c>
      <c r="BA7" s="53">
        <v>25</v>
      </c>
      <c r="BB7" s="53">
        <v>1</v>
      </c>
      <c r="BC7" s="53">
        <v>20</v>
      </c>
      <c r="BD7" s="72">
        <v>1</v>
      </c>
      <c r="BE7" s="53">
        <v>20</v>
      </c>
      <c r="BF7" s="53">
        <v>1</v>
      </c>
      <c r="BG7" s="53">
        <v>20</v>
      </c>
      <c r="BH7" s="53">
        <v>1</v>
      </c>
      <c r="BI7" s="53">
        <v>19</v>
      </c>
      <c r="BJ7" s="72">
        <f aca="true" t="shared" si="0" ref="BJ7:BJ22">B7+H7+N7+T7+Z7+AF7+AL7+AR7+AX7+BD7</f>
        <v>10</v>
      </c>
      <c r="BK7" s="53">
        <f aca="true" t="shared" si="1" ref="BK7:BK22">C7+I7+O7+U7+AA7+AG7+AM7+AS7+AY7+BE7</f>
        <v>238</v>
      </c>
      <c r="BL7" s="53">
        <f aca="true" t="shared" si="2" ref="BL7:BO22">D7+J7+P7+V7+AB7+AH7+AN7+AT7+AZ7+BF7</f>
        <v>10</v>
      </c>
      <c r="BM7" s="53">
        <f t="shared" si="2"/>
        <v>238</v>
      </c>
      <c r="BN7" s="53">
        <f>F7+L7+R7+X7+AD7+AJ7+AP7+AV7+BB7+BH7</f>
        <v>10</v>
      </c>
      <c r="BO7" s="53">
        <f t="shared" si="2"/>
        <v>234</v>
      </c>
    </row>
    <row r="8" spans="1:67" ht="15.75" customHeight="1">
      <c r="A8" s="57" t="s">
        <v>45</v>
      </c>
      <c r="B8" s="72">
        <v>1</v>
      </c>
      <c r="C8" s="53">
        <v>25</v>
      </c>
      <c r="D8" s="53">
        <v>1</v>
      </c>
      <c r="E8" s="53">
        <v>25</v>
      </c>
      <c r="F8" s="53">
        <v>1</v>
      </c>
      <c r="G8" s="53">
        <v>20</v>
      </c>
      <c r="H8" s="72">
        <v>1</v>
      </c>
      <c r="I8" s="53">
        <v>17</v>
      </c>
      <c r="J8" s="53">
        <v>1</v>
      </c>
      <c r="K8" s="53">
        <v>25</v>
      </c>
      <c r="L8" s="53">
        <v>1</v>
      </c>
      <c r="M8" s="53">
        <v>25</v>
      </c>
      <c r="N8" s="72">
        <v>1</v>
      </c>
      <c r="O8" s="53">
        <v>21</v>
      </c>
      <c r="P8" s="53">
        <v>1</v>
      </c>
      <c r="Q8" s="53">
        <v>25</v>
      </c>
      <c r="R8" s="53">
        <v>1</v>
      </c>
      <c r="S8" s="53">
        <v>11</v>
      </c>
      <c r="T8" s="72"/>
      <c r="U8" s="53"/>
      <c r="V8" s="53"/>
      <c r="W8" s="53"/>
      <c r="X8" s="53"/>
      <c r="Y8" s="53"/>
      <c r="Z8" s="72">
        <v>1</v>
      </c>
      <c r="AA8" s="53">
        <v>26</v>
      </c>
      <c r="AB8" s="53">
        <v>1</v>
      </c>
      <c r="AC8" s="53">
        <v>25</v>
      </c>
      <c r="AD8" s="53">
        <v>1</v>
      </c>
      <c r="AE8" s="53">
        <v>26</v>
      </c>
      <c r="AF8" s="72">
        <v>1</v>
      </c>
      <c r="AG8" s="53">
        <v>25</v>
      </c>
      <c r="AH8" s="53">
        <v>1</v>
      </c>
      <c r="AI8" s="53">
        <v>25</v>
      </c>
      <c r="AJ8" s="53">
        <v>1</v>
      </c>
      <c r="AK8" s="53">
        <v>23</v>
      </c>
      <c r="AL8" s="72">
        <v>1</v>
      </c>
      <c r="AM8" s="53">
        <v>24</v>
      </c>
      <c r="AN8" s="53">
        <v>1</v>
      </c>
      <c r="AO8" s="53">
        <v>25</v>
      </c>
      <c r="AP8" s="53">
        <v>1</v>
      </c>
      <c r="AQ8" s="53">
        <v>24</v>
      </c>
      <c r="AR8" s="72"/>
      <c r="AS8" s="53"/>
      <c r="AT8" s="53"/>
      <c r="AU8" s="53"/>
      <c r="AV8" s="53"/>
      <c r="AW8" s="53"/>
      <c r="AX8" s="72">
        <v>1</v>
      </c>
      <c r="AY8" s="53">
        <v>25</v>
      </c>
      <c r="AZ8" s="53">
        <v>1</v>
      </c>
      <c r="BA8" s="53">
        <v>25</v>
      </c>
      <c r="BB8" s="53">
        <v>1</v>
      </c>
      <c r="BC8" s="53">
        <v>23</v>
      </c>
      <c r="BD8" s="72"/>
      <c r="BE8" s="53"/>
      <c r="BF8" s="53"/>
      <c r="BG8" s="53"/>
      <c r="BH8" s="53"/>
      <c r="BI8" s="53"/>
      <c r="BJ8" s="72">
        <f t="shared" si="0"/>
        <v>7</v>
      </c>
      <c r="BK8" s="53">
        <f t="shared" si="1"/>
        <v>163</v>
      </c>
      <c r="BL8" s="53">
        <f t="shared" si="2"/>
        <v>7</v>
      </c>
      <c r="BM8" s="53">
        <f t="shared" si="2"/>
        <v>175</v>
      </c>
      <c r="BN8" s="53">
        <f t="shared" si="2"/>
        <v>7</v>
      </c>
      <c r="BO8" s="53">
        <f t="shared" si="2"/>
        <v>152</v>
      </c>
    </row>
    <row r="9" spans="1:67" ht="15.75" customHeight="1">
      <c r="A9" s="57" t="s">
        <v>46</v>
      </c>
      <c r="B9" s="72"/>
      <c r="C9" s="53"/>
      <c r="D9" s="53"/>
      <c r="E9" s="53"/>
      <c r="F9" s="53"/>
      <c r="G9" s="53"/>
      <c r="H9" s="72"/>
      <c r="I9" s="53"/>
      <c r="J9" s="53"/>
      <c r="K9" s="53"/>
      <c r="L9" s="53">
        <v>1</v>
      </c>
      <c r="M9" s="53">
        <v>18</v>
      </c>
      <c r="N9" s="72"/>
      <c r="O9" s="53"/>
      <c r="P9" s="53"/>
      <c r="Q9" s="53"/>
      <c r="R9" s="53"/>
      <c r="S9" s="53"/>
      <c r="T9" s="72"/>
      <c r="U9" s="53"/>
      <c r="V9" s="53"/>
      <c r="W9" s="53"/>
      <c r="X9" s="53"/>
      <c r="Y9" s="53"/>
      <c r="Z9" s="72">
        <v>1</v>
      </c>
      <c r="AA9" s="53">
        <v>26</v>
      </c>
      <c r="AB9" s="53">
        <v>1</v>
      </c>
      <c r="AC9" s="53">
        <v>25</v>
      </c>
      <c r="AD9" s="53">
        <v>1</v>
      </c>
      <c r="AE9" s="53">
        <v>26</v>
      </c>
      <c r="AF9" s="72">
        <v>1</v>
      </c>
      <c r="AG9" s="53">
        <v>25</v>
      </c>
      <c r="AH9" s="53">
        <v>1</v>
      </c>
      <c r="AI9" s="53">
        <v>25</v>
      </c>
      <c r="AJ9" s="53">
        <v>1</v>
      </c>
      <c r="AK9" s="53">
        <v>25</v>
      </c>
      <c r="AL9" s="72">
        <v>1</v>
      </c>
      <c r="AM9" s="53">
        <v>23</v>
      </c>
      <c r="AN9" s="53">
        <v>1</v>
      </c>
      <c r="AO9" s="53">
        <v>23</v>
      </c>
      <c r="AP9" s="53">
        <v>1</v>
      </c>
      <c r="AQ9" s="53">
        <v>24</v>
      </c>
      <c r="AR9" s="72"/>
      <c r="AS9" s="53"/>
      <c r="AT9" s="53"/>
      <c r="AU9" s="53"/>
      <c r="AV9" s="53"/>
      <c r="AW9" s="53"/>
      <c r="AX9" s="72"/>
      <c r="AY9" s="53"/>
      <c r="AZ9" s="53">
        <v>1</v>
      </c>
      <c r="BA9" s="53">
        <v>25</v>
      </c>
      <c r="BB9" s="53">
        <v>1</v>
      </c>
      <c r="BC9" s="53">
        <v>23</v>
      </c>
      <c r="BD9" s="72"/>
      <c r="BE9" s="53"/>
      <c r="BF9" s="53"/>
      <c r="BG9" s="53"/>
      <c r="BH9" s="53"/>
      <c r="BI9" s="53"/>
      <c r="BJ9" s="72">
        <f t="shared" si="0"/>
        <v>3</v>
      </c>
      <c r="BK9" s="53">
        <f t="shared" si="1"/>
        <v>74</v>
      </c>
      <c r="BL9" s="53">
        <f t="shared" si="2"/>
        <v>4</v>
      </c>
      <c r="BM9" s="53">
        <f t="shared" si="2"/>
        <v>98</v>
      </c>
      <c r="BN9" s="53">
        <f t="shared" si="2"/>
        <v>5</v>
      </c>
      <c r="BO9" s="53">
        <f t="shared" si="2"/>
        <v>116</v>
      </c>
    </row>
    <row r="10" spans="1:67" ht="15.75" customHeight="1">
      <c r="A10" s="57" t="s">
        <v>47</v>
      </c>
      <c r="B10" s="72"/>
      <c r="C10" s="53"/>
      <c r="D10" s="53"/>
      <c r="E10" s="53"/>
      <c r="F10" s="53"/>
      <c r="G10" s="53"/>
      <c r="H10" s="72"/>
      <c r="I10" s="53"/>
      <c r="J10" s="53"/>
      <c r="K10" s="53"/>
      <c r="L10" s="53"/>
      <c r="M10" s="53"/>
      <c r="N10" s="72"/>
      <c r="O10" s="53"/>
      <c r="P10" s="53"/>
      <c r="Q10" s="53"/>
      <c r="R10" s="53"/>
      <c r="S10" s="53"/>
      <c r="T10" s="72"/>
      <c r="U10" s="53"/>
      <c r="V10" s="53"/>
      <c r="W10" s="53"/>
      <c r="X10" s="53"/>
      <c r="Y10" s="53"/>
      <c r="Z10" s="72">
        <v>1</v>
      </c>
      <c r="AA10" s="53">
        <v>17</v>
      </c>
      <c r="AB10" s="53"/>
      <c r="AC10" s="53"/>
      <c r="AD10" s="53"/>
      <c r="AE10" s="53"/>
      <c r="AF10" s="72"/>
      <c r="AG10" s="53"/>
      <c r="AH10" s="53"/>
      <c r="AI10" s="53"/>
      <c r="AJ10" s="53"/>
      <c r="AK10" s="53"/>
      <c r="AL10" s="72">
        <v>1</v>
      </c>
      <c r="AM10" s="53">
        <v>23</v>
      </c>
      <c r="AN10" s="53">
        <v>1</v>
      </c>
      <c r="AO10" s="53">
        <v>23</v>
      </c>
      <c r="AP10" s="53">
        <v>1</v>
      </c>
      <c r="AQ10" s="53">
        <v>25</v>
      </c>
      <c r="AR10" s="72"/>
      <c r="AS10" s="53"/>
      <c r="AT10" s="53"/>
      <c r="AU10" s="53"/>
      <c r="AV10" s="53"/>
      <c r="AW10" s="53"/>
      <c r="AX10" s="72"/>
      <c r="AY10" s="53"/>
      <c r="AZ10" s="53"/>
      <c r="BA10" s="53"/>
      <c r="BB10" s="53"/>
      <c r="BC10" s="53"/>
      <c r="BD10" s="72"/>
      <c r="BE10" s="53"/>
      <c r="BF10" s="53"/>
      <c r="BG10" s="53"/>
      <c r="BH10" s="53"/>
      <c r="BI10" s="53"/>
      <c r="BJ10" s="72">
        <f t="shared" si="0"/>
        <v>2</v>
      </c>
      <c r="BK10" s="53">
        <f t="shared" si="1"/>
        <v>40</v>
      </c>
      <c r="BL10" s="53">
        <f t="shared" si="2"/>
        <v>1</v>
      </c>
      <c r="BM10" s="53">
        <f t="shared" si="2"/>
        <v>23</v>
      </c>
      <c r="BN10" s="53">
        <f t="shared" si="2"/>
        <v>1</v>
      </c>
      <c r="BO10" s="53">
        <f t="shared" si="2"/>
        <v>25</v>
      </c>
    </row>
    <row r="11" spans="1:67" s="52" customFormat="1" ht="15.75" customHeight="1">
      <c r="A11" s="58" t="s">
        <v>48</v>
      </c>
      <c r="B11" s="75">
        <v>1</v>
      </c>
      <c r="C11" s="51">
        <v>25</v>
      </c>
      <c r="D11" s="51">
        <v>1</v>
      </c>
      <c r="E11" s="51">
        <v>23</v>
      </c>
      <c r="F11" s="51">
        <v>1</v>
      </c>
      <c r="G11" s="51">
        <v>25</v>
      </c>
      <c r="H11" s="75">
        <v>1</v>
      </c>
      <c r="I11" s="51">
        <v>23</v>
      </c>
      <c r="J11" s="51">
        <v>1</v>
      </c>
      <c r="K11" s="51">
        <v>25</v>
      </c>
      <c r="L11" s="51">
        <v>1</v>
      </c>
      <c r="M11" s="51">
        <v>25</v>
      </c>
      <c r="N11" s="75">
        <v>1</v>
      </c>
      <c r="O11" s="51">
        <v>13</v>
      </c>
      <c r="P11" s="51">
        <v>1</v>
      </c>
      <c r="Q11" s="51">
        <v>18</v>
      </c>
      <c r="R11" s="51">
        <v>1</v>
      </c>
      <c r="S11" s="51">
        <v>18</v>
      </c>
      <c r="T11" s="75">
        <v>1</v>
      </c>
      <c r="U11" s="51">
        <v>25</v>
      </c>
      <c r="V11" s="51">
        <v>1</v>
      </c>
      <c r="W11" s="51">
        <v>22</v>
      </c>
      <c r="X11" s="51">
        <v>1</v>
      </c>
      <c r="Y11" s="51">
        <v>24</v>
      </c>
      <c r="Z11" s="75">
        <v>1</v>
      </c>
      <c r="AA11" s="51">
        <v>22</v>
      </c>
      <c r="AB11" s="51">
        <v>1</v>
      </c>
      <c r="AC11" s="51">
        <v>23</v>
      </c>
      <c r="AD11" s="51">
        <v>1</v>
      </c>
      <c r="AE11" s="51">
        <v>26</v>
      </c>
      <c r="AF11" s="75">
        <v>1</v>
      </c>
      <c r="AG11" s="51">
        <v>28</v>
      </c>
      <c r="AH11" s="51">
        <v>1</v>
      </c>
      <c r="AI11" s="51">
        <v>26</v>
      </c>
      <c r="AJ11" s="51">
        <v>1</v>
      </c>
      <c r="AK11" s="51">
        <v>26</v>
      </c>
      <c r="AL11" s="75">
        <v>1</v>
      </c>
      <c r="AM11" s="51">
        <v>24</v>
      </c>
      <c r="AN11" s="51">
        <v>1</v>
      </c>
      <c r="AO11" s="51">
        <v>23</v>
      </c>
      <c r="AP11" s="51">
        <v>1</v>
      </c>
      <c r="AQ11" s="51">
        <v>22</v>
      </c>
      <c r="AR11" s="75">
        <v>1</v>
      </c>
      <c r="AS11" s="51">
        <v>25</v>
      </c>
      <c r="AT11" s="51">
        <v>1</v>
      </c>
      <c r="AU11" s="51">
        <v>25</v>
      </c>
      <c r="AV11" s="51">
        <v>1</v>
      </c>
      <c r="AW11" s="51">
        <v>27</v>
      </c>
      <c r="AX11" s="75">
        <v>1</v>
      </c>
      <c r="AY11" s="51">
        <v>24</v>
      </c>
      <c r="AZ11" s="51">
        <v>1</v>
      </c>
      <c r="BA11" s="51">
        <v>28</v>
      </c>
      <c r="BB11" s="51">
        <v>1</v>
      </c>
      <c r="BC11" s="51">
        <v>28</v>
      </c>
      <c r="BD11" s="75">
        <v>1</v>
      </c>
      <c r="BE11" s="51">
        <v>18</v>
      </c>
      <c r="BF11" s="51">
        <v>1</v>
      </c>
      <c r="BG11" s="51">
        <v>18</v>
      </c>
      <c r="BH11" s="51">
        <v>1</v>
      </c>
      <c r="BI11" s="51">
        <v>17</v>
      </c>
      <c r="BJ11" s="75">
        <f t="shared" si="0"/>
        <v>10</v>
      </c>
      <c r="BK11" s="51">
        <f t="shared" si="1"/>
        <v>227</v>
      </c>
      <c r="BL11" s="51">
        <f t="shared" si="2"/>
        <v>10</v>
      </c>
      <c r="BM11" s="51">
        <f t="shared" si="2"/>
        <v>231</v>
      </c>
      <c r="BN11" s="51">
        <f t="shared" si="2"/>
        <v>10</v>
      </c>
      <c r="BO11" s="51">
        <f t="shared" si="2"/>
        <v>238</v>
      </c>
    </row>
    <row r="12" spans="1:67" s="52" customFormat="1" ht="15.75" customHeight="1">
      <c r="A12" s="58" t="s">
        <v>49</v>
      </c>
      <c r="B12" s="75">
        <v>1</v>
      </c>
      <c r="C12" s="51">
        <v>15</v>
      </c>
      <c r="D12" s="51">
        <v>1</v>
      </c>
      <c r="E12" s="51">
        <v>24</v>
      </c>
      <c r="F12" s="51">
        <v>1</v>
      </c>
      <c r="G12" s="51">
        <v>26</v>
      </c>
      <c r="H12" s="75">
        <v>1</v>
      </c>
      <c r="I12" s="51">
        <v>26</v>
      </c>
      <c r="J12" s="51">
        <v>1</v>
      </c>
      <c r="K12" s="51">
        <v>20</v>
      </c>
      <c r="L12" s="51">
        <v>1</v>
      </c>
      <c r="M12" s="51">
        <v>24</v>
      </c>
      <c r="N12" s="75">
        <v>1</v>
      </c>
      <c r="O12" s="51">
        <v>25</v>
      </c>
      <c r="P12" s="51">
        <v>1</v>
      </c>
      <c r="Q12" s="51">
        <v>23</v>
      </c>
      <c r="R12" s="51">
        <v>1</v>
      </c>
      <c r="S12" s="51">
        <v>25</v>
      </c>
      <c r="T12" s="75"/>
      <c r="U12" s="51"/>
      <c r="V12" s="51"/>
      <c r="W12" s="51"/>
      <c r="X12" s="51"/>
      <c r="Y12" s="51"/>
      <c r="Z12" s="75">
        <v>1</v>
      </c>
      <c r="AA12" s="51">
        <v>23</v>
      </c>
      <c r="AB12" s="51">
        <v>1</v>
      </c>
      <c r="AC12" s="51">
        <v>25</v>
      </c>
      <c r="AD12" s="51">
        <v>1</v>
      </c>
      <c r="AE12" s="51">
        <v>25</v>
      </c>
      <c r="AF12" s="75">
        <v>1</v>
      </c>
      <c r="AG12" s="51">
        <v>25</v>
      </c>
      <c r="AH12" s="51">
        <v>1</v>
      </c>
      <c r="AI12" s="51">
        <v>26</v>
      </c>
      <c r="AJ12" s="51">
        <v>1</v>
      </c>
      <c r="AK12" s="51">
        <v>26</v>
      </c>
      <c r="AL12" s="75">
        <v>1</v>
      </c>
      <c r="AM12" s="51">
        <v>25</v>
      </c>
      <c r="AN12" s="51">
        <v>1</v>
      </c>
      <c r="AO12" s="51">
        <v>24</v>
      </c>
      <c r="AP12" s="51">
        <v>1</v>
      </c>
      <c r="AQ12" s="51">
        <v>25</v>
      </c>
      <c r="AR12" s="75"/>
      <c r="AS12" s="51"/>
      <c r="AT12" s="51"/>
      <c r="AU12" s="51"/>
      <c r="AV12" s="51"/>
      <c r="AW12" s="51"/>
      <c r="AX12" s="75">
        <v>1</v>
      </c>
      <c r="AY12" s="51">
        <v>24</v>
      </c>
      <c r="AZ12" s="51">
        <v>1</v>
      </c>
      <c r="BA12" s="51">
        <v>25</v>
      </c>
      <c r="BB12" s="51">
        <v>1</v>
      </c>
      <c r="BC12" s="51">
        <v>26</v>
      </c>
      <c r="BD12" s="75"/>
      <c r="BE12" s="51"/>
      <c r="BF12" s="51"/>
      <c r="BG12" s="51"/>
      <c r="BH12" s="51"/>
      <c r="BI12" s="51"/>
      <c r="BJ12" s="75">
        <f t="shared" si="0"/>
        <v>7</v>
      </c>
      <c r="BK12" s="51">
        <f t="shared" si="1"/>
        <v>163</v>
      </c>
      <c r="BL12" s="51">
        <f t="shared" si="2"/>
        <v>7</v>
      </c>
      <c r="BM12" s="51">
        <f t="shared" si="2"/>
        <v>167</v>
      </c>
      <c r="BN12" s="51">
        <f t="shared" si="2"/>
        <v>7</v>
      </c>
      <c r="BO12" s="51">
        <f t="shared" si="2"/>
        <v>177</v>
      </c>
    </row>
    <row r="13" spans="1:67" s="52" customFormat="1" ht="15.75" customHeight="1">
      <c r="A13" s="58" t="s">
        <v>50</v>
      </c>
      <c r="B13" s="75"/>
      <c r="C13" s="51"/>
      <c r="D13" s="51"/>
      <c r="E13" s="51"/>
      <c r="F13" s="51"/>
      <c r="G13" s="51"/>
      <c r="H13" s="75"/>
      <c r="I13" s="51"/>
      <c r="J13" s="51"/>
      <c r="K13" s="51"/>
      <c r="L13" s="51"/>
      <c r="M13" s="51"/>
      <c r="N13" s="75"/>
      <c r="O13" s="51"/>
      <c r="P13" s="51"/>
      <c r="Q13" s="51"/>
      <c r="R13" s="51"/>
      <c r="S13" s="51"/>
      <c r="T13" s="75"/>
      <c r="U13" s="51"/>
      <c r="V13" s="51"/>
      <c r="W13" s="51"/>
      <c r="X13" s="51"/>
      <c r="Y13" s="51"/>
      <c r="Z13" s="75">
        <v>1</v>
      </c>
      <c r="AA13" s="51">
        <v>26</v>
      </c>
      <c r="AB13" s="51">
        <v>1</v>
      </c>
      <c r="AC13" s="51">
        <v>25</v>
      </c>
      <c r="AD13" s="51">
        <v>1</v>
      </c>
      <c r="AE13" s="51">
        <v>27</v>
      </c>
      <c r="AF13" s="75">
        <v>1</v>
      </c>
      <c r="AG13" s="51">
        <v>26</v>
      </c>
      <c r="AH13" s="51">
        <v>1</v>
      </c>
      <c r="AI13" s="51">
        <v>25</v>
      </c>
      <c r="AJ13" s="51">
        <v>1</v>
      </c>
      <c r="AK13" s="51">
        <v>26</v>
      </c>
      <c r="AL13" s="75">
        <v>1</v>
      </c>
      <c r="AM13" s="51">
        <v>22</v>
      </c>
      <c r="AN13" s="51">
        <v>1</v>
      </c>
      <c r="AO13" s="51">
        <v>22</v>
      </c>
      <c r="AP13" s="51">
        <v>1</v>
      </c>
      <c r="AQ13" s="51">
        <v>25</v>
      </c>
      <c r="AR13" s="75"/>
      <c r="AS13" s="51"/>
      <c r="AT13" s="51"/>
      <c r="AU13" s="51"/>
      <c r="AV13" s="51"/>
      <c r="AW13" s="51"/>
      <c r="AX13" s="75">
        <v>1</v>
      </c>
      <c r="AY13" s="51">
        <v>22</v>
      </c>
      <c r="AZ13" s="51"/>
      <c r="BA13" s="51"/>
      <c r="BB13" s="51"/>
      <c r="BC13" s="51"/>
      <c r="BD13" s="75"/>
      <c r="BE13" s="51"/>
      <c r="BF13" s="51"/>
      <c r="BG13" s="51"/>
      <c r="BH13" s="51"/>
      <c r="BI13" s="51"/>
      <c r="BJ13" s="75">
        <f t="shared" si="0"/>
        <v>4</v>
      </c>
      <c r="BK13" s="51">
        <f t="shared" si="1"/>
        <v>96</v>
      </c>
      <c r="BL13" s="51">
        <f t="shared" si="2"/>
        <v>3</v>
      </c>
      <c r="BM13" s="51">
        <f t="shared" si="2"/>
        <v>72</v>
      </c>
      <c r="BN13" s="51">
        <f t="shared" si="2"/>
        <v>3</v>
      </c>
      <c r="BO13" s="51">
        <f t="shared" si="2"/>
        <v>78</v>
      </c>
    </row>
    <row r="14" spans="1:67" s="52" customFormat="1" ht="15.75" customHeight="1">
      <c r="A14" s="58" t="s">
        <v>52</v>
      </c>
      <c r="B14" s="75"/>
      <c r="C14" s="51"/>
      <c r="D14" s="51"/>
      <c r="E14" s="51"/>
      <c r="F14" s="51"/>
      <c r="G14" s="51"/>
      <c r="H14" s="75"/>
      <c r="I14" s="51"/>
      <c r="J14" s="51"/>
      <c r="K14" s="51"/>
      <c r="L14" s="51"/>
      <c r="M14" s="51"/>
      <c r="N14" s="75"/>
      <c r="O14" s="51"/>
      <c r="P14" s="51"/>
      <c r="Q14" s="51"/>
      <c r="R14" s="51"/>
      <c r="S14" s="51"/>
      <c r="T14" s="75"/>
      <c r="U14" s="51"/>
      <c r="V14" s="51"/>
      <c r="W14" s="51"/>
      <c r="X14" s="51"/>
      <c r="Y14" s="51"/>
      <c r="Z14" s="75">
        <v>1</v>
      </c>
      <c r="AA14" s="51">
        <v>20</v>
      </c>
      <c r="AB14" s="51">
        <v>1</v>
      </c>
      <c r="AC14" s="51">
        <v>19</v>
      </c>
      <c r="AD14" s="51"/>
      <c r="AE14" s="51"/>
      <c r="AF14" s="75"/>
      <c r="AG14" s="51"/>
      <c r="AH14" s="51"/>
      <c r="AI14" s="51"/>
      <c r="AJ14" s="51"/>
      <c r="AK14" s="51"/>
      <c r="AL14" s="75"/>
      <c r="AM14" s="51"/>
      <c r="AN14" s="51">
        <v>1</v>
      </c>
      <c r="AO14" s="51">
        <v>25</v>
      </c>
      <c r="AP14" s="51">
        <v>1</v>
      </c>
      <c r="AQ14" s="51">
        <v>25</v>
      </c>
      <c r="AR14" s="75"/>
      <c r="AS14" s="51"/>
      <c r="AT14" s="51"/>
      <c r="AU14" s="51"/>
      <c r="AV14" s="51"/>
      <c r="AW14" s="51"/>
      <c r="AX14" s="75"/>
      <c r="AY14" s="51"/>
      <c r="AZ14" s="51"/>
      <c r="BA14" s="51"/>
      <c r="BB14" s="51"/>
      <c r="BC14" s="51"/>
      <c r="BD14" s="75"/>
      <c r="BE14" s="51"/>
      <c r="BF14" s="51"/>
      <c r="BG14" s="51"/>
      <c r="BH14" s="51"/>
      <c r="BI14" s="51"/>
      <c r="BJ14" s="75">
        <f t="shared" si="0"/>
        <v>1</v>
      </c>
      <c r="BK14" s="51">
        <f t="shared" si="1"/>
        <v>20</v>
      </c>
      <c r="BL14" s="51">
        <f t="shared" si="2"/>
        <v>2</v>
      </c>
      <c r="BM14" s="51">
        <f t="shared" si="2"/>
        <v>44</v>
      </c>
      <c r="BN14" s="51">
        <f t="shared" si="2"/>
        <v>1</v>
      </c>
      <c r="BO14" s="51">
        <f t="shared" si="2"/>
        <v>25</v>
      </c>
    </row>
    <row r="15" spans="1:67" ht="15.75" customHeight="1">
      <c r="A15" s="57" t="s">
        <v>53</v>
      </c>
      <c r="B15" s="11">
        <v>1</v>
      </c>
      <c r="C15" s="6">
        <v>23</v>
      </c>
      <c r="D15" s="6">
        <v>1</v>
      </c>
      <c r="E15" s="6">
        <v>24</v>
      </c>
      <c r="F15" s="6">
        <v>1</v>
      </c>
      <c r="G15" s="6">
        <v>22</v>
      </c>
      <c r="H15" s="11">
        <v>1</v>
      </c>
      <c r="I15" s="6">
        <v>27</v>
      </c>
      <c r="J15" s="6">
        <v>1</v>
      </c>
      <c r="K15" s="6">
        <v>24</v>
      </c>
      <c r="L15" s="6">
        <v>1</v>
      </c>
      <c r="M15" s="6">
        <v>21</v>
      </c>
      <c r="N15" s="11">
        <v>1</v>
      </c>
      <c r="O15" s="6">
        <v>26</v>
      </c>
      <c r="P15" s="6">
        <v>1</v>
      </c>
      <c r="Q15" s="6">
        <v>17</v>
      </c>
      <c r="R15" s="6">
        <v>1</v>
      </c>
      <c r="S15" s="6">
        <v>24</v>
      </c>
      <c r="T15" s="11">
        <v>1</v>
      </c>
      <c r="U15" s="6">
        <v>23</v>
      </c>
      <c r="V15" s="6">
        <v>1</v>
      </c>
      <c r="W15" s="6">
        <v>27</v>
      </c>
      <c r="X15" s="6">
        <v>1</v>
      </c>
      <c r="Y15" s="6">
        <v>23</v>
      </c>
      <c r="Z15" s="11">
        <v>1</v>
      </c>
      <c r="AA15" s="6">
        <v>25</v>
      </c>
      <c r="AB15" s="6">
        <v>1</v>
      </c>
      <c r="AC15" s="6">
        <v>24</v>
      </c>
      <c r="AD15" s="6">
        <v>1</v>
      </c>
      <c r="AE15" s="6">
        <v>23</v>
      </c>
      <c r="AF15" s="11">
        <v>1</v>
      </c>
      <c r="AG15" s="6">
        <v>24</v>
      </c>
      <c r="AH15" s="6">
        <v>1</v>
      </c>
      <c r="AI15" s="6">
        <v>28</v>
      </c>
      <c r="AJ15" s="6">
        <v>1</v>
      </c>
      <c r="AK15" s="6">
        <v>28</v>
      </c>
      <c r="AL15" s="11">
        <v>1</v>
      </c>
      <c r="AM15" s="6">
        <v>25</v>
      </c>
      <c r="AN15" s="6">
        <v>1</v>
      </c>
      <c r="AO15" s="6">
        <v>22</v>
      </c>
      <c r="AP15" s="6">
        <v>1</v>
      </c>
      <c r="AQ15" s="6">
        <v>25</v>
      </c>
      <c r="AR15" s="11">
        <v>1</v>
      </c>
      <c r="AS15" s="6">
        <v>16</v>
      </c>
      <c r="AT15" s="6">
        <v>1</v>
      </c>
      <c r="AU15" s="6">
        <v>23</v>
      </c>
      <c r="AV15" s="6">
        <v>1</v>
      </c>
      <c r="AW15" s="6">
        <v>26</v>
      </c>
      <c r="AX15" s="11">
        <v>1</v>
      </c>
      <c r="AY15" s="6">
        <v>25</v>
      </c>
      <c r="AZ15" s="6">
        <v>1</v>
      </c>
      <c r="BA15" s="6">
        <v>25</v>
      </c>
      <c r="BB15" s="6">
        <v>1</v>
      </c>
      <c r="BC15" s="6">
        <v>24</v>
      </c>
      <c r="BD15" s="11">
        <v>1</v>
      </c>
      <c r="BE15" s="6">
        <v>13</v>
      </c>
      <c r="BF15" s="6">
        <v>1</v>
      </c>
      <c r="BG15" s="6">
        <v>19</v>
      </c>
      <c r="BH15" s="6">
        <v>1</v>
      </c>
      <c r="BI15" s="6">
        <v>17</v>
      </c>
      <c r="BJ15" s="72">
        <f t="shared" si="0"/>
        <v>10</v>
      </c>
      <c r="BK15" s="53">
        <f t="shared" si="1"/>
        <v>227</v>
      </c>
      <c r="BL15" s="53">
        <f t="shared" si="2"/>
        <v>10</v>
      </c>
      <c r="BM15" s="53">
        <f t="shared" si="2"/>
        <v>233</v>
      </c>
      <c r="BN15" s="53">
        <f t="shared" si="2"/>
        <v>10</v>
      </c>
      <c r="BO15" s="53">
        <f t="shared" si="2"/>
        <v>233</v>
      </c>
    </row>
    <row r="16" spans="1:67" ht="15.75" customHeight="1">
      <c r="A16" s="57" t="s">
        <v>54</v>
      </c>
      <c r="B16" s="11">
        <v>1</v>
      </c>
      <c r="C16" s="6">
        <v>19</v>
      </c>
      <c r="D16" s="6">
        <v>1</v>
      </c>
      <c r="E16" s="6">
        <v>17</v>
      </c>
      <c r="F16" s="6">
        <v>1</v>
      </c>
      <c r="G16" s="6">
        <v>17</v>
      </c>
      <c r="H16" s="11">
        <v>1</v>
      </c>
      <c r="I16" s="6">
        <v>25</v>
      </c>
      <c r="J16" s="6">
        <v>1</v>
      </c>
      <c r="K16" s="6">
        <v>25</v>
      </c>
      <c r="L16" s="6">
        <v>1</v>
      </c>
      <c r="M16" s="6">
        <v>21</v>
      </c>
      <c r="N16" s="11">
        <v>1</v>
      </c>
      <c r="O16" s="6">
        <v>20</v>
      </c>
      <c r="P16" s="6">
        <v>1</v>
      </c>
      <c r="Q16" s="6">
        <v>25</v>
      </c>
      <c r="R16" s="6">
        <v>1</v>
      </c>
      <c r="S16" s="6">
        <v>25</v>
      </c>
      <c r="T16" s="11"/>
      <c r="U16" s="6"/>
      <c r="V16" s="6"/>
      <c r="W16" s="6"/>
      <c r="X16" s="6"/>
      <c r="Y16" s="6"/>
      <c r="Z16" s="11">
        <v>1</v>
      </c>
      <c r="AA16" s="6">
        <v>26</v>
      </c>
      <c r="AB16" s="6">
        <v>1</v>
      </c>
      <c r="AC16" s="6">
        <v>24</v>
      </c>
      <c r="AD16" s="6">
        <v>1</v>
      </c>
      <c r="AE16" s="6">
        <v>23</v>
      </c>
      <c r="AF16" s="11">
        <v>1</v>
      </c>
      <c r="AG16" s="6">
        <v>25</v>
      </c>
      <c r="AH16" s="6">
        <v>1</v>
      </c>
      <c r="AI16" s="6">
        <v>25</v>
      </c>
      <c r="AJ16" s="6">
        <v>1</v>
      </c>
      <c r="AK16" s="6">
        <v>25</v>
      </c>
      <c r="AL16" s="11">
        <v>1</v>
      </c>
      <c r="AM16" s="6">
        <v>26</v>
      </c>
      <c r="AN16" s="6">
        <v>1</v>
      </c>
      <c r="AO16" s="6">
        <v>25</v>
      </c>
      <c r="AP16" s="6">
        <v>1</v>
      </c>
      <c r="AQ16" s="6">
        <v>25</v>
      </c>
      <c r="AR16" s="11"/>
      <c r="AS16" s="6"/>
      <c r="AT16" s="6"/>
      <c r="AU16" s="6"/>
      <c r="AV16" s="6"/>
      <c r="AW16" s="6"/>
      <c r="AX16" s="11">
        <v>1</v>
      </c>
      <c r="AY16" s="6">
        <v>27</v>
      </c>
      <c r="AZ16" s="6">
        <v>1</v>
      </c>
      <c r="BA16" s="6">
        <v>25</v>
      </c>
      <c r="BB16" s="6">
        <v>1</v>
      </c>
      <c r="BC16" s="6">
        <v>24</v>
      </c>
      <c r="BD16" s="11"/>
      <c r="BE16" s="6"/>
      <c r="BF16" s="6"/>
      <c r="BG16" s="6"/>
      <c r="BH16" s="6"/>
      <c r="BI16" s="6"/>
      <c r="BJ16" s="72">
        <f t="shared" si="0"/>
        <v>7</v>
      </c>
      <c r="BK16" s="53">
        <f t="shared" si="1"/>
        <v>168</v>
      </c>
      <c r="BL16" s="53">
        <f t="shared" si="2"/>
        <v>7</v>
      </c>
      <c r="BM16" s="53">
        <f t="shared" si="2"/>
        <v>166</v>
      </c>
      <c r="BN16" s="53">
        <f t="shared" si="2"/>
        <v>7</v>
      </c>
      <c r="BO16" s="53">
        <f t="shared" si="2"/>
        <v>160</v>
      </c>
    </row>
    <row r="17" spans="1:67" ht="15.75" customHeight="1">
      <c r="A17" s="57" t="s">
        <v>55</v>
      </c>
      <c r="B17" s="11"/>
      <c r="C17" s="6"/>
      <c r="D17" s="6"/>
      <c r="E17" s="6"/>
      <c r="F17" s="6"/>
      <c r="G17" s="6"/>
      <c r="H17" s="11"/>
      <c r="I17" s="6"/>
      <c r="J17" s="6"/>
      <c r="K17" s="6"/>
      <c r="L17" s="6"/>
      <c r="M17" s="6"/>
      <c r="N17" s="11"/>
      <c r="O17" s="6"/>
      <c r="P17" s="6"/>
      <c r="Q17" s="6"/>
      <c r="R17" s="6"/>
      <c r="S17" s="6"/>
      <c r="T17" s="11"/>
      <c r="U17" s="6"/>
      <c r="V17" s="6"/>
      <c r="W17" s="6"/>
      <c r="X17" s="6"/>
      <c r="Y17" s="6"/>
      <c r="Z17" s="11">
        <v>1</v>
      </c>
      <c r="AA17" s="6">
        <v>26</v>
      </c>
      <c r="AB17" s="6">
        <v>1</v>
      </c>
      <c r="AC17" s="6">
        <v>25</v>
      </c>
      <c r="AD17" s="6">
        <v>1</v>
      </c>
      <c r="AE17" s="6">
        <v>23</v>
      </c>
      <c r="AF17" s="11">
        <v>1</v>
      </c>
      <c r="AG17" s="6">
        <v>25</v>
      </c>
      <c r="AH17" s="6">
        <v>1</v>
      </c>
      <c r="AI17" s="6">
        <v>26</v>
      </c>
      <c r="AJ17" s="6">
        <v>1</v>
      </c>
      <c r="AK17" s="6">
        <v>25</v>
      </c>
      <c r="AL17" s="11">
        <v>1</v>
      </c>
      <c r="AM17" s="6">
        <v>26</v>
      </c>
      <c r="AN17" s="6">
        <v>1</v>
      </c>
      <c r="AO17" s="6">
        <v>21</v>
      </c>
      <c r="AP17" s="6">
        <v>1</v>
      </c>
      <c r="AQ17" s="6">
        <v>20</v>
      </c>
      <c r="AR17" s="11"/>
      <c r="AS17" s="6"/>
      <c r="AT17" s="6"/>
      <c r="AU17" s="6"/>
      <c r="AV17" s="6"/>
      <c r="AW17" s="6"/>
      <c r="AX17" s="11"/>
      <c r="AY17" s="6"/>
      <c r="AZ17" s="6">
        <v>1</v>
      </c>
      <c r="BA17" s="6">
        <v>22</v>
      </c>
      <c r="BB17" s="6">
        <v>1</v>
      </c>
      <c r="BC17" s="6">
        <v>22</v>
      </c>
      <c r="BD17" s="11"/>
      <c r="BE17" s="6"/>
      <c r="BF17" s="6"/>
      <c r="BG17" s="6"/>
      <c r="BH17" s="6"/>
      <c r="BI17" s="6"/>
      <c r="BJ17" s="72">
        <f t="shared" si="0"/>
        <v>3</v>
      </c>
      <c r="BK17" s="53">
        <f t="shared" si="1"/>
        <v>77</v>
      </c>
      <c r="BL17" s="53">
        <f t="shared" si="2"/>
        <v>4</v>
      </c>
      <c r="BM17" s="53">
        <f t="shared" si="2"/>
        <v>94</v>
      </c>
      <c r="BN17" s="53">
        <f t="shared" si="2"/>
        <v>4</v>
      </c>
      <c r="BO17" s="53">
        <f t="shared" si="2"/>
        <v>90</v>
      </c>
    </row>
    <row r="18" spans="1:67" ht="15.75" customHeight="1">
      <c r="A18" s="57" t="s">
        <v>51</v>
      </c>
      <c r="B18" s="11"/>
      <c r="C18" s="6"/>
      <c r="D18" s="6"/>
      <c r="E18" s="6"/>
      <c r="F18" s="6"/>
      <c r="G18" s="6"/>
      <c r="H18" s="11"/>
      <c r="I18" s="6"/>
      <c r="J18" s="6"/>
      <c r="K18" s="6"/>
      <c r="L18" s="6"/>
      <c r="M18" s="6"/>
      <c r="N18" s="11"/>
      <c r="O18" s="6"/>
      <c r="P18" s="6"/>
      <c r="Q18" s="6"/>
      <c r="R18" s="6"/>
      <c r="S18" s="6"/>
      <c r="T18" s="11"/>
      <c r="U18" s="6"/>
      <c r="V18" s="6"/>
      <c r="W18" s="6"/>
      <c r="X18" s="6"/>
      <c r="Y18" s="6"/>
      <c r="Z18" s="11">
        <v>1</v>
      </c>
      <c r="AA18" s="6">
        <v>24</v>
      </c>
      <c r="AB18" s="6">
        <v>1</v>
      </c>
      <c r="AC18" s="6">
        <v>19</v>
      </c>
      <c r="AD18" s="6">
        <v>1</v>
      </c>
      <c r="AE18" s="6">
        <v>20</v>
      </c>
      <c r="AF18" s="11">
        <v>1</v>
      </c>
      <c r="AG18" s="6">
        <v>25</v>
      </c>
      <c r="AH18" s="6"/>
      <c r="AI18" s="6"/>
      <c r="AJ18" s="6"/>
      <c r="AK18" s="6"/>
      <c r="AL18" s="11"/>
      <c r="AM18" s="6"/>
      <c r="AN18" s="6"/>
      <c r="AO18" s="6"/>
      <c r="AP18" s="6"/>
      <c r="AQ18" s="6"/>
      <c r="AR18" s="11"/>
      <c r="AS18" s="6"/>
      <c r="AT18" s="6"/>
      <c r="AU18" s="6"/>
      <c r="AV18" s="6"/>
      <c r="AW18" s="6"/>
      <c r="AX18" s="11"/>
      <c r="AY18" s="6"/>
      <c r="AZ18" s="6"/>
      <c r="BA18" s="6"/>
      <c r="BB18" s="6"/>
      <c r="BC18" s="6"/>
      <c r="BD18" s="11"/>
      <c r="BE18" s="6"/>
      <c r="BF18" s="6"/>
      <c r="BG18" s="6"/>
      <c r="BH18" s="6"/>
      <c r="BI18" s="6"/>
      <c r="BJ18" s="72">
        <f t="shared" si="0"/>
        <v>2</v>
      </c>
      <c r="BK18" s="53">
        <f t="shared" si="1"/>
        <v>49</v>
      </c>
      <c r="BL18" s="53">
        <f t="shared" si="2"/>
        <v>1</v>
      </c>
      <c r="BM18" s="53">
        <f t="shared" si="2"/>
        <v>19</v>
      </c>
      <c r="BN18" s="53">
        <f t="shared" si="2"/>
        <v>1</v>
      </c>
      <c r="BO18" s="53">
        <f t="shared" si="2"/>
        <v>20</v>
      </c>
    </row>
    <row r="19" spans="1:67" s="52" customFormat="1" ht="15.75" customHeight="1">
      <c r="A19" s="58" t="s">
        <v>56</v>
      </c>
      <c r="B19" s="75">
        <v>1</v>
      </c>
      <c r="C19" s="51">
        <v>24</v>
      </c>
      <c r="D19" s="51">
        <v>1</v>
      </c>
      <c r="E19" s="51">
        <v>23</v>
      </c>
      <c r="F19" s="51">
        <v>1</v>
      </c>
      <c r="G19" s="51">
        <v>24</v>
      </c>
      <c r="H19" s="75">
        <v>1</v>
      </c>
      <c r="I19" s="51">
        <v>22</v>
      </c>
      <c r="J19" s="51">
        <v>1</v>
      </c>
      <c r="K19" s="51">
        <v>27</v>
      </c>
      <c r="L19" s="51">
        <v>1</v>
      </c>
      <c r="M19" s="51">
        <v>25</v>
      </c>
      <c r="N19" s="75">
        <v>1</v>
      </c>
      <c r="O19" s="51">
        <v>22</v>
      </c>
      <c r="P19" s="51">
        <v>1</v>
      </c>
      <c r="Q19" s="51">
        <v>26</v>
      </c>
      <c r="R19" s="51">
        <v>1</v>
      </c>
      <c r="S19" s="51">
        <v>26</v>
      </c>
      <c r="T19" s="75">
        <v>1</v>
      </c>
      <c r="U19" s="51">
        <v>22</v>
      </c>
      <c r="V19" s="51">
        <v>1</v>
      </c>
      <c r="W19" s="51">
        <v>24</v>
      </c>
      <c r="X19" s="51">
        <v>1</v>
      </c>
      <c r="Y19" s="51">
        <v>23</v>
      </c>
      <c r="Z19" s="75">
        <v>1</v>
      </c>
      <c r="AA19" s="51">
        <v>25</v>
      </c>
      <c r="AB19" s="51">
        <v>1</v>
      </c>
      <c r="AC19" s="51">
        <v>24</v>
      </c>
      <c r="AD19" s="51">
        <v>1</v>
      </c>
      <c r="AE19" s="51">
        <v>23</v>
      </c>
      <c r="AF19" s="75"/>
      <c r="AG19" s="51"/>
      <c r="AH19" s="51">
        <v>1</v>
      </c>
      <c r="AI19" s="51">
        <v>23</v>
      </c>
      <c r="AJ19" s="51">
        <v>1</v>
      </c>
      <c r="AK19" s="51">
        <v>25</v>
      </c>
      <c r="AL19" s="75">
        <v>1</v>
      </c>
      <c r="AM19" s="51">
        <v>26</v>
      </c>
      <c r="AN19" s="51">
        <v>1</v>
      </c>
      <c r="AO19" s="51">
        <v>27</v>
      </c>
      <c r="AP19" s="51">
        <v>1</v>
      </c>
      <c r="AQ19" s="51">
        <v>28</v>
      </c>
      <c r="AR19" s="75">
        <v>1</v>
      </c>
      <c r="AS19" s="51">
        <v>21</v>
      </c>
      <c r="AT19" s="51">
        <v>1</v>
      </c>
      <c r="AU19" s="51">
        <v>17</v>
      </c>
      <c r="AV19" s="51">
        <v>1</v>
      </c>
      <c r="AW19" s="51">
        <v>18</v>
      </c>
      <c r="AX19" s="75">
        <v>1</v>
      </c>
      <c r="AY19" s="51">
        <v>16</v>
      </c>
      <c r="AZ19" s="51">
        <v>1</v>
      </c>
      <c r="BA19" s="51">
        <v>24</v>
      </c>
      <c r="BB19" s="51">
        <v>1</v>
      </c>
      <c r="BC19" s="51">
        <v>24</v>
      </c>
      <c r="BD19" s="75">
        <v>1</v>
      </c>
      <c r="BE19" s="51">
        <v>14</v>
      </c>
      <c r="BF19" s="51">
        <v>1</v>
      </c>
      <c r="BG19" s="51">
        <v>12</v>
      </c>
      <c r="BH19" s="51">
        <v>1</v>
      </c>
      <c r="BI19" s="51">
        <v>12</v>
      </c>
      <c r="BJ19" s="75">
        <f t="shared" si="0"/>
        <v>9</v>
      </c>
      <c r="BK19" s="51">
        <f t="shared" si="1"/>
        <v>192</v>
      </c>
      <c r="BL19" s="51">
        <f t="shared" si="2"/>
        <v>10</v>
      </c>
      <c r="BM19" s="51">
        <f t="shared" si="2"/>
        <v>227</v>
      </c>
      <c r="BN19" s="51">
        <f t="shared" si="2"/>
        <v>10</v>
      </c>
      <c r="BO19" s="51">
        <f t="shared" si="2"/>
        <v>228</v>
      </c>
    </row>
    <row r="20" spans="1:67" s="52" customFormat="1" ht="15.75" customHeight="1">
      <c r="A20" s="58" t="s">
        <v>57</v>
      </c>
      <c r="B20" s="75">
        <v>1</v>
      </c>
      <c r="C20" s="51">
        <v>23</v>
      </c>
      <c r="D20" s="51">
        <v>1</v>
      </c>
      <c r="E20" s="51">
        <v>21</v>
      </c>
      <c r="F20" s="51">
        <v>1</v>
      </c>
      <c r="G20" s="51">
        <v>25</v>
      </c>
      <c r="H20" s="75">
        <v>1</v>
      </c>
      <c r="I20" s="51">
        <v>20</v>
      </c>
      <c r="J20" s="51">
        <v>1</v>
      </c>
      <c r="K20" s="51">
        <v>25</v>
      </c>
      <c r="L20" s="51">
        <v>1</v>
      </c>
      <c r="M20" s="51">
        <v>24</v>
      </c>
      <c r="N20" s="75"/>
      <c r="O20" s="51"/>
      <c r="P20" s="51">
        <v>1</v>
      </c>
      <c r="Q20" s="51">
        <v>20</v>
      </c>
      <c r="R20" s="51">
        <v>1</v>
      </c>
      <c r="S20" s="51">
        <v>18</v>
      </c>
      <c r="T20" s="75"/>
      <c r="U20" s="51"/>
      <c r="V20" s="51"/>
      <c r="W20" s="51"/>
      <c r="X20" s="51"/>
      <c r="Y20" s="51"/>
      <c r="Z20" s="75">
        <v>1</v>
      </c>
      <c r="AA20" s="51">
        <v>21</v>
      </c>
      <c r="AB20" s="51">
        <v>1</v>
      </c>
      <c r="AC20" s="51">
        <v>24</v>
      </c>
      <c r="AD20" s="51">
        <v>1</v>
      </c>
      <c r="AE20" s="51">
        <v>26</v>
      </c>
      <c r="AF20" s="75">
        <v>1</v>
      </c>
      <c r="AG20" s="51">
        <v>25</v>
      </c>
      <c r="AH20" s="51">
        <v>1</v>
      </c>
      <c r="AI20" s="51">
        <v>20</v>
      </c>
      <c r="AJ20" s="51">
        <v>1</v>
      </c>
      <c r="AK20" s="51">
        <v>20</v>
      </c>
      <c r="AL20" s="75">
        <v>1</v>
      </c>
      <c r="AM20" s="51">
        <v>21</v>
      </c>
      <c r="AN20" s="51">
        <v>1</v>
      </c>
      <c r="AO20" s="51">
        <v>26</v>
      </c>
      <c r="AP20" s="51">
        <v>1</v>
      </c>
      <c r="AQ20" s="51">
        <v>27</v>
      </c>
      <c r="AR20" s="75"/>
      <c r="AS20" s="51"/>
      <c r="AT20" s="51"/>
      <c r="AU20" s="51"/>
      <c r="AV20" s="51"/>
      <c r="AW20" s="51"/>
      <c r="AX20" s="75">
        <v>1</v>
      </c>
      <c r="AY20" s="51">
        <v>23</v>
      </c>
      <c r="AZ20" s="51">
        <v>1</v>
      </c>
      <c r="BA20" s="51">
        <v>26</v>
      </c>
      <c r="BB20" s="51">
        <v>1</v>
      </c>
      <c r="BC20" s="51">
        <v>26</v>
      </c>
      <c r="BD20" s="75"/>
      <c r="BE20" s="51"/>
      <c r="BF20" s="51"/>
      <c r="BG20" s="51"/>
      <c r="BH20" s="51"/>
      <c r="BI20" s="51"/>
      <c r="BJ20" s="75">
        <f t="shared" si="0"/>
        <v>6</v>
      </c>
      <c r="BK20" s="51">
        <f t="shared" si="1"/>
        <v>133</v>
      </c>
      <c r="BL20" s="51">
        <f t="shared" si="2"/>
        <v>7</v>
      </c>
      <c r="BM20" s="51">
        <f t="shared" si="2"/>
        <v>162</v>
      </c>
      <c r="BN20" s="51">
        <f t="shared" si="2"/>
        <v>7</v>
      </c>
      <c r="BO20" s="51">
        <f t="shared" si="2"/>
        <v>166</v>
      </c>
    </row>
    <row r="21" spans="1:67" s="52" customFormat="1" ht="15.75" customHeight="1">
      <c r="A21" s="58" t="s">
        <v>58</v>
      </c>
      <c r="B21" s="75"/>
      <c r="C21" s="51"/>
      <c r="D21" s="51"/>
      <c r="E21" s="51"/>
      <c r="F21" s="51"/>
      <c r="G21" s="51"/>
      <c r="H21" s="75"/>
      <c r="I21" s="51"/>
      <c r="J21" s="51"/>
      <c r="K21" s="51"/>
      <c r="L21" s="51"/>
      <c r="M21" s="51"/>
      <c r="N21" s="75"/>
      <c r="O21" s="51"/>
      <c r="P21" s="51"/>
      <c r="Q21" s="51"/>
      <c r="R21" s="51"/>
      <c r="S21" s="51"/>
      <c r="T21" s="75"/>
      <c r="U21" s="51"/>
      <c r="V21" s="51"/>
      <c r="W21" s="51"/>
      <c r="X21" s="51"/>
      <c r="Y21" s="51"/>
      <c r="Z21" s="75">
        <v>1</v>
      </c>
      <c r="AA21" s="51">
        <v>25</v>
      </c>
      <c r="AB21" s="51">
        <v>1</v>
      </c>
      <c r="AC21" s="51">
        <v>25</v>
      </c>
      <c r="AD21" s="51">
        <v>1</v>
      </c>
      <c r="AE21" s="51">
        <v>25</v>
      </c>
      <c r="AF21" s="75">
        <v>1</v>
      </c>
      <c r="AG21" s="51">
        <v>25</v>
      </c>
      <c r="AH21" s="51">
        <v>1</v>
      </c>
      <c r="AI21" s="51">
        <v>25</v>
      </c>
      <c r="AJ21" s="51">
        <v>1</v>
      </c>
      <c r="AK21" s="51">
        <v>25</v>
      </c>
      <c r="AL21" s="75">
        <v>1</v>
      </c>
      <c r="AM21" s="51">
        <v>24</v>
      </c>
      <c r="AN21" s="51">
        <v>1</v>
      </c>
      <c r="AO21" s="51">
        <v>26</v>
      </c>
      <c r="AP21" s="51">
        <v>1</v>
      </c>
      <c r="AQ21" s="51">
        <v>26</v>
      </c>
      <c r="AR21" s="75"/>
      <c r="AS21" s="51"/>
      <c r="AT21" s="51"/>
      <c r="AU21" s="51"/>
      <c r="AV21" s="51"/>
      <c r="AW21" s="51"/>
      <c r="AX21" s="75">
        <v>1</v>
      </c>
      <c r="AY21" s="51">
        <v>21</v>
      </c>
      <c r="AZ21" s="51"/>
      <c r="BA21" s="51"/>
      <c r="BB21" s="51"/>
      <c r="BC21" s="51"/>
      <c r="BD21" s="75"/>
      <c r="BE21" s="51"/>
      <c r="BF21" s="51"/>
      <c r="BG21" s="51"/>
      <c r="BH21" s="51"/>
      <c r="BI21" s="51"/>
      <c r="BJ21" s="75">
        <f t="shared" si="0"/>
        <v>4</v>
      </c>
      <c r="BK21" s="51">
        <f t="shared" si="1"/>
        <v>95</v>
      </c>
      <c r="BL21" s="51">
        <f t="shared" si="2"/>
        <v>3</v>
      </c>
      <c r="BM21" s="51">
        <f t="shared" si="2"/>
        <v>76</v>
      </c>
      <c r="BN21" s="51">
        <f t="shared" si="2"/>
        <v>3</v>
      </c>
      <c r="BO21" s="51">
        <f t="shared" si="2"/>
        <v>76</v>
      </c>
    </row>
    <row r="22" spans="1:67" s="52" customFormat="1" ht="15.75" customHeight="1">
      <c r="A22" s="58" t="s">
        <v>59</v>
      </c>
      <c r="B22" s="75"/>
      <c r="C22" s="51"/>
      <c r="D22" s="51"/>
      <c r="E22" s="51"/>
      <c r="F22" s="51"/>
      <c r="G22" s="51"/>
      <c r="H22" s="75"/>
      <c r="I22" s="51"/>
      <c r="J22" s="51"/>
      <c r="K22" s="51"/>
      <c r="L22" s="51"/>
      <c r="M22" s="51"/>
      <c r="N22" s="75"/>
      <c r="O22" s="51"/>
      <c r="P22" s="51"/>
      <c r="Q22" s="51"/>
      <c r="R22" s="51"/>
      <c r="S22" s="51"/>
      <c r="T22" s="75"/>
      <c r="U22" s="51"/>
      <c r="V22" s="51"/>
      <c r="W22" s="51"/>
      <c r="X22" s="51"/>
      <c r="Y22" s="51"/>
      <c r="Z22" s="75"/>
      <c r="AA22" s="51"/>
      <c r="AB22" s="51">
        <v>1</v>
      </c>
      <c r="AC22" s="51">
        <v>24</v>
      </c>
      <c r="AD22" s="51">
        <v>1</v>
      </c>
      <c r="AE22" s="51">
        <v>24</v>
      </c>
      <c r="AF22" s="75">
        <v>1</v>
      </c>
      <c r="AG22" s="51">
        <v>25</v>
      </c>
      <c r="AH22" s="51">
        <v>1</v>
      </c>
      <c r="AI22" s="51">
        <v>26</v>
      </c>
      <c r="AJ22" s="51">
        <v>1</v>
      </c>
      <c r="AK22" s="51">
        <v>25</v>
      </c>
      <c r="AL22" s="75"/>
      <c r="AM22" s="51"/>
      <c r="AN22" s="51"/>
      <c r="AO22" s="51"/>
      <c r="AP22" s="51"/>
      <c r="AQ22" s="51"/>
      <c r="AR22" s="75"/>
      <c r="AS22" s="51"/>
      <c r="AT22" s="51"/>
      <c r="AU22" s="51"/>
      <c r="AV22" s="51"/>
      <c r="AW22" s="51"/>
      <c r="AX22" s="75"/>
      <c r="AY22" s="51"/>
      <c r="AZ22" s="51"/>
      <c r="BA22" s="51"/>
      <c r="BB22" s="51"/>
      <c r="BC22" s="51"/>
      <c r="BD22" s="75"/>
      <c r="BE22" s="51"/>
      <c r="BF22" s="51"/>
      <c r="BG22" s="51"/>
      <c r="BH22" s="51"/>
      <c r="BI22" s="51"/>
      <c r="BJ22" s="75">
        <f t="shared" si="0"/>
        <v>1</v>
      </c>
      <c r="BK22" s="51">
        <f t="shared" si="1"/>
        <v>25</v>
      </c>
      <c r="BL22" s="51">
        <f t="shared" si="2"/>
        <v>2</v>
      </c>
      <c r="BM22" s="51">
        <f t="shared" si="2"/>
        <v>50</v>
      </c>
      <c r="BN22" s="51">
        <f t="shared" si="2"/>
        <v>2</v>
      </c>
      <c r="BO22" s="51">
        <f t="shared" si="2"/>
        <v>49</v>
      </c>
    </row>
    <row r="23" spans="1:67" ht="15.75" customHeight="1" thickBot="1">
      <c r="A23" s="59" t="s">
        <v>60</v>
      </c>
      <c r="B23" s="67">
        <f aca="true" t="shared" si="3" ref="B23:BM23">SUM(B7:B22)</f>
        <v>8</v>
      </c>
      <c r="C23" s="54">
        <f t="shared" si="3"/>
        <v>178</v>
      </c>
      <c r="D23" s="80">
        <f t="shared" si="3"/>
        <v>8</v>
      </c>
      <c r="E23" s="80">
        <f t="shared" si="3"/>
        <v>182</v>
      </c>
      <c r="F23" s="80">
        <f t="shared" si="3"/>
        <v>8</v>
      </c>
      <c r="G23" s="81">
        <f t="shared" si="3"/>
        <v>183</v>
      </c>
      <c r="H23" s="82">
        <f t="shared" si="3"/>
        <v>8</v>
      </c>
      <c r="I23" s="80">
        <f t="shared" si="3"/>
        <v>185</v>
      </c>
      <c r="J23" s="80">
        <f t="shared" si="3"/>
        <v>8</v>
      </c>
      <c r="K23" s="80">
        <f t="shared" si="3"/>
        <v>196</v>
      </c>
      <c r="L23" s="80">
        <f t="shared" si="3"/>
        <v>9</v>
      </c>
      <c r="M23" s="81">
        <f t="shared" si="3"/>
        <v>208</v>
      </c>
      <c r="N23" s="82">
        <f t="shared" si="3"/>
        <v>7</v>
      </c>
      <c r="O23" s="80">
        <f t="shared" si="3"/>
        <v>147</v>
      </c>
      <c r="P23" s="80">
        <f t="shared" si="3"/>
        <v>8</v>
      </c>
      <c r="Q23" s="80">
        <f t="shared" si="3"/>
        <v>179</v>
      </c>
      <c r="R23" s="80">
        <f t="shared" si="3"/>
        <v>8</v>
      </c>
      <c r="S23" s="81">
        <f t="shared" si="3"/>
        <v>172</v>
      </c>
      <c r="T23" s="82">
        <f t="shared" si="3"/>
        <v>4</v>
      </c>
      <c r="U23" s="80">
        <f t="shared" si="3"/>
        <v>95</v>
      </c>
      <c r="V23" s="80">
        <f t="shared" si="3"/>
        <v>4</v>
      </c>
      <c r="W23" s="80">
        <f t="shared" si="3"/>
        <v>91</v>
      </c>
      <c r="X23" s="80">
        <f t="shared" si="3"/>
        <v>4</v>
      </c>
      <c r="Y23" s="81">
        <f t="shared" si="3"/>
        <v>91</v>
      </c>
      <c r="Z23" s="82">
        <f t="shared" si="3"/>
        <v>15</v>
      </c>
      <c r="AA23" s="80">
        <f t="shared" si="3"/>
        <v>354</v>
      </c>
      <c r="AB23" s="80">
        <f t="shared" si="3"/>
        <v>15</v>
      </c>
      <c r="AC23" s="80">
        <f t="shared" si="3"/>
        <v>356</v>
      </c>
      <c r="AD23" s="80">
        <f t="shared" si="3"/>
        <v>14</v>
      </c>
      <c r="AE23" s="81">
        <f t="shared" si="3"/>
        <v>343</v>
      </c>
      <c r="AF23" s="82">
        <f t="shared" si="3"/>
        <v>13</v>
      </c>
      <c r="AG23" s="80">
        <f t="shared" si="3"/>
        <v>328</v>
      </c>
      <c r="AH23" s="80">
        <f t="shared" si="3"/>
        <v>13</v>
      </c>
      <c r="AI23" s="80">
        <f t="shared" si="3"/>
        <v>325</v>
      </c>
      <c r="AJ23" s="80">
        <f t="shared" si="3"/>
        <v>13</v>
      </c>
      <c r="AK23" s="81">
        <f t="shared" si="3"/>
        <v>324</v>
      </c>
      <c r="AL23" s="82">
        <f t="shared" si="3"/>
        <v>13</v>
      </c>
      <c r="AM23" s="80">
        <f t="shared" si="3"/>
        <v>312</v>
      </c>
      <c r="AN23" s="80">
        <f t="shared" si="3"/>
        <v>14</v>
      </c>
      <c r="AO23" s="80">
        <f t="shared" si="3"/>
        <v>337</v>
      </c>
      <c r="AP23" s="80">
        <f t="shared" si="3"/>
        <v>14</v>
      </c>
      <c r="AQ23" s="81">
        <f t="shared" si="3"/>
        <v>346</v>
      </c>
      <c r="AR23" s="82">
        <f t="shared" si="3"/>
        <v>4</v>
      </c>
      <c r="AS23" s="80">
        <f t="shared" si="3"/>
        <v>88</v>
      </c>
      <c r="AT23" s="80">
        <f t="shared" si="3"/>
        <v>4</v>
      </c>
      <c r="AU23" s="80">
        <f t="shared" si="3"/>
        <v>90</v>
      </c>
      <c r="AV23" s="80">
        <f t="shared" si="3"/>
        <v>4</v>
      </c>
      <c r="AW23" s="81">
        <f t="shared" si="3"/>
        <v>95</v>
      </c>
      <c r="AX23" s="82">
        <f t="shared" si="3"/>
        <v>10</v>
      </c>
      <c r="AY23" s="80">
        <f t="shared" si="3"/>
        <v>235</v>
      </c>
      <c r="AZ23" s="80">
        <f t="shared" si="3"/>
        <v>10</v>
      </c>
      <c r="BA23" s="80">
        <f t="shared" si="3"/>
        <v>250</v>
      </c>
      <c r="BB23" s="80">
        <f t="shared" si="3"/>
        <v>10</v>
      </c>
      <c r="BC23" s="81">
        <f t="shared" si="3"/>
        <v>240</v>
      </c>
      <c r="BD23" s="82">
        <f t="shared" si="3"/>
        <v>4</v>
      </c>
      <c r="BE23" s="80">
        <f t="shared" si="3"/>
        <v>65</v>
      </c>
      <c r="BF23" s="80">
        <f t="shared" si="3"/>
        <v>4</v>
      </c>
      <c r="BG23" s="80">
        <f t="shared" si="3"/>
        <v>69</v>
      </c>
      <c r="BH23" s="80">
        <f t="shared" si="3"/>
        <v>4</v>
      </c>
      <c r="BI23" s="81">
        <f t="shared" si="3"/>
        <v>65</v>
      </c>
      <c r="BJ23" s="92">
        <f t="shared" si="3"/>
        <v>86</v>
      </c>
      <c r="BK23" s="89">
        <f t="shared" si="3"/>
        <v>1987</v>
      </c>
      <c r="BL23" s="89">
        <f t="shared" si="3"/>
        <v>88</v>
      </c>
      <c r="BM23" s="89">
        <f t="shared" si="3"/>
        <v>2075</v>
      </c>
      <c r="BN23" s="89">
        <f>SUM(BN7:BN22)</f>
        <v>88</v>
      </c>
      <c r="BO23" s="93">
        <f>SUM(BO7:BO22)</f>
        <v>2067</v>
      </c>
    </row>
    <row r="24" spans="1:67" ht="15.75" customHeight="1">
      <c r="A24" s="60" t="s">
        <v>61</v>
      </c>
      <c r="B24" s="11">
        <v>1</v>
      </c>
      <c r="C24" s="6">
        <v>25</v>
      </c>
      <c r="D24" s="6">
        <v>1</v>
      </c>
      <c r="E24" s="6">
        <v>25</v>
      </c>
      <c r="F24" s="53">
        <v>1</v>
      </c>
      <c r="G24" s="53">
        <v>25</v>
      </c>
      <c r="H24" s="11">
        <v>1</v>
      </c>
      <c r="I24" s="6">
        <v>24</v>
      </c>
      <c r="J24" s="6">
        <v>1</v>
      </c>
      <c r="K24" s="6">
        <v>21</v>
      </c>
      <c r="L24" s="53">
        <v>1</v>
      </c>
      <c r="M24" s="53">
        <v>21</v>
      </c>
      <c r="N24" s="11">
        <v>1</v>
      </c>
      <c r="O24" s="6">
        <v>13</v>
      </c>
      <c r="P24" s="6">
        <v>1</v>
      </c>
      <c r="Q24" s="6">
        <v>21</v>
      </c>
      <c r="R24" s="53">
        <v>1</v>
      </c>
      <c r="S24" s="53">
        <v>19</v>
      </c>
      <c r="T24" s="11">
        <v>1</v>
      </c>
      <c r="U24" s="6">
        <v>15</v>
      </c>
      <c r="V24" s="6">
        <v>1</v>
      </c>
      <c r="W24" s="6">
        <v>20</v>
      </c>
      <c r="X24" s="53">
        <v>1</v>
      </c>
      <c r="Y24" s="53">
        <v>19</v>
      </c>
      <c r="Z24" s="11">
        <v>1</v>
      </c>
      <c r="AA24" s="6">
        <v>23</v>
      </c>
      <c r="AB24" s="6">
        <v>1</v>
      </c>
      <c r="AC24" s="6">
        <v>25</v>
      </c>
      <c r="AD24" s="53">
        <v>1</v>
      </c>
      <c r="AE24" s="53">
        <v>23</v>
      </c>
      <c r="AF24" s="11">
        <v>1</v>
      </c>
      <c r="AG24" s="6">
        <v>26</v>
      </c>
      <c r="AH24" s="6">
        <v>1</v>
      </c>
      <c r="AI24" s="6">
        <v>25</v>
      </c>
      <c r="AJ24" s="53">
        <v>1</v>
      </c>
      <c r="AK24" s="53">
        <v>25</v>
      </c>
      <c r="AL24" s="11">
        <v>1</v>
      </c>
      <c r="AM24" s="6">
        <v>27</v>
      </c>
      <c r="AN24" s="6">
        <v>1</v>
      </c>
      <c r="AO24" s="6">
        <v>26</v>
      </c>
      <c r="AP24" s="53">
        <v>1</v>
      </c>
      <c r="AQ24" s="53">
        <v>25</v>
      </c>
      <c r="AR24" s="11">
        <v>1</v>
      </c>
      <c r="AS24" s="6">
        <v>23</v>
      </c>
      <c r="AT24" s="6">
        <v>1</v>
      </c>
      <c r="AU24" s="6">
        <v>21</v>
      </c>
      <c r="AV24" s="53">
        <v>1</v>
      </c>
      <c r="AW24" s="53">
        <v>22</v>
      </c>
      <c r="AX24" s="11">
        <v>1</v>
      </c>
      <c r="AY24" s="6">
        <v>19</v>
      </c>
      <c r="AZ24" s="6">
        <v>1</v>
      </c>
      <c r="BA24" s="6">
        <v>25</v>
      </c>
      <c r="BB24" s="53">
        <v>1</v>
      </c>
      <c r="BC24" s="53">
        <v>26</v>
      </c>
      <c r="BD24" s="11">
        <v>1</v>
      </c>
      <c r="BE24" s="6">
        <v>18</v>
      </c>
      <c r="BF24" s="6">
        <v>1</v>
      </c>
      <c r="BG24" s="6">
        <v>16</v>
      </c>
      <c r="BH24" s="53">
        <v>1</v>
      </c>
      <c r="BI24" s="53">
        <v>13</v>
      </c>
      <c r="BJ24" s="78">
        <f aca="true" t="shared" si="4" ref="BJ24:BJ43">B24+H24+N24+T24+Z24+AF24+AL24+AR24+AX24+BD24</f>
        <v>10</v>
      </c>
      <c r="BK24" s="79">
        <f aca="true" t="shared" si="5" ref="BK24:BK43">C24+I24+O24+U24+AA24+AG24+AM24+AS24+AY24+BE24</f>
        <v>213</v>
      </c>
      <c r="BL24" s="79">
        <f aca="true" t="shared" si="6" ref="BL24:BO43">D24+J24+P24+V24+AB24+AH24+AN24+AT24+AZ24+BF24</f>
        <v>10</v>
      </c>
      <c r="BM24" s="79">
        <f t="shared" si="6"/>
        <v>225</v>
      </c>
      <c r="BN24" s="79">
        <f t="shared" si="6"/>
        <v>10</v>
      </c>
      <c r="BO24" s="79">
        <f t="shared" si="6"/>
        <v>218</v>
      </c>
    </row>
    <row r="25" spans="1:67" ht="15.75" customHeight="1">
      <c r="A25" s="60" t="s">
        <v>62</v>
      </c>
      <c r="B25" s="11">
        <v>1</v>
      </c>
      <c r="C25" s="6">
        <v>15</v>
      </c>
      <c r="D25" s="6">
        <v>1</v>
      </c>
      <c r="E25" s="6">
        <v>24</v>
      </c>
      <c r="F25" s="53">
        <v>1</v>
      </c>
      <c r="G25" s="53">
        <v>25</v>
      </c>
      <c r="H25" s="11">
        <v>1</v>
      </c>
      <c r="I25" s="6">
        <v>24</v>
      </c>
      <c r="J25" s="6">
        <v>1</v>
      </c>
      <c r="K25" s="6">
        <v>21</v>
      </c>
      <c r="L25" s="53">
        <v>1</v>
      </c>
      <c r="M25" s="53">
        <v>22</v>
      </c>
      <c r="N25" s="11">
        <v>1</v>
      </c>
      <c r="O25" s="6">
        <v>19</v>
      </c>
      <c r="P25" s="6"/>
      <c r="Q25" s="6"/>
      <c r="R25" s="53"/>
      <c r="S25" s="53"/>
      <c r="T25" s="11"/>
      <c r="U25" s="6"/>
      <c r="V25" s="6"/>
      <c r="W25" s="6"/>
      <c r="X25" s="53"/>
      <c r="Y25" s="53"/>
      <c r="Z25" s="11">
        <v>1</v>
      </c>
      <c r="AA25" s="6">
        <v>25</v>
      </c>
      <c r="AB25" s="6">
        <v>1</v>
      </c>
      <c r="AC25" s="6">
        <v>25</v>
      </c>
      <c r="AD25" s="53">
        <v>1</v>
      </c>
      <c r="AE25" s="53">
        <v>22</v>
      </c>
      <c r="AF25" s="11">
        <v>1</v>
      </c>
      <c r="AG25" s="6">
        <v>26</v>
      </c>
      <c r="AH25" s="6">
        <v>1</v>
      </c>
      <c r="AI25" s="6">
        <v>25</v>
      </c>
      <c r="AJ25" s="53">
        <v>1</v>
      </c>
      <c r="AK25" s="53">
        <v>29</v>
      </c>
      <c r="AL25" s="11">
        <v>1</v>
      </c>
      <c r="AM25" s="6">
        <v>28</v>
      </c>
      <c r="AN25" s="6">
        <v>1</v>
      </c>
      <c r="AO25" s="6">
        <v>22</v>
      </c>
      <c r="AP25" s="53">
        <v>1</v>
      </c>
      <c r="AQ25" s="53">
        <v>23</v>
      </c>
      <c r="AR25" s="11"/>
      <c r="AS25" s="6"/>
      <c r="AT25" s="6"/>
      <c r="AU25" s="6"/>
      <c r="AV25" s="53"/>
      <c r="AW25" s="53"/>
      <c r="AX25" s="11">
        <v>1</v>
      </c>
      <c r="AY25" s="6">
        <v>21</v>
      </c>
      <c r="AZ25" s="6">
        <v>1</v>
      </c>
      <c r="BA25" s="6">
        <v>25</v>
      </c>
      <c r="BB25" s="53">
        <v>1</v>
      </c>
      <c r="BC25" s="53">
        <v>26</v>
      </c>
      <c r="BD25" s="11"/>
      <c r="BE25" s="6"/>
      <c r="BF25" s="6"/>
      <c r="BG25" s="6"/>
      <c r="BH25" s="53"/>
      <c r="BI25" s="53"/>
      <c r="BJ25" s="72">
        <f t="shared" si="4"/>
        <v>7</v>
      </c>
      <c r="BK25" s="53">
        <f t="shared" si="5"/>
        <v>158</v>
      </c>
      <c r="BL25" s="53">
        <f t="shared" si="6"/>
        <v>6</v>
      </c>
      <c r="BM25" s="53">
        <f t="shared" si="6"/>
        <v>142</v>
      </c>
      <c r="BN25" s="53">
        <f t="shared" si="6"/>
        <v>6</v>
      </c>
      <c r="BO25" s="53">
        <f t="shared" si="6"/>
        <v>147</v>
      </c>
    </row>
    <row r="26" spans="1:67" ht="15.75" customHeight="1">
      <c r="A26" s="60" t="s">
        <v>63</v>
      </c>
      <c r="B26" s="11"/>
      <c r="C26" s="6"/>
      <c r="D26" s="6"/>
      <c r="E26" s="6"/>
      <c r="F26" s="53"/>
      <c r="G26" s="53"/>
      <c r="H26" s="11"/>
      <c r="I26" s="6"/>
      <c r="J26" s="6"/>
      <c r="K26" s="6"/>
      <c r="L26" s="53"/>
      <c r="M26" s="53"/>
      <c r="N26" s="11"/>
      <c r="O26" s="6"/>
      <c r="P26" s="6"/>
      <c r="Q26" s="6"/>
      <c r="R26" s="53"/>
      <c r="S26" s="53"/>
      <c r="T26" s="11"/>
      <c r="U26" s="6"/>
      <c r="V26" s="6"/>
      <c r="W26" s="6"/>
      <c r="X26" s="53"/>
      <c r="Y26" s="53"/>
      <c r="Z26" s="11">
        <v>1</v>
      </c>
      <c r="AA26" s="6">
        <v>22</v>
      </c>
      <c r="AB26" s="6">
        <v>1</v>
      </c>
      <c r="AC26" s="6">
        <v>21</v>
      </c>
      <c r="AD26" s="53">
        <v>1</v>
      </c>
      <c r="AE26" s="53">
        <v>23</v>
      </c>
      <c r="AF26" s="11">
        <v>1</v>
      </c>
      <c r="AG26" s="6">
        <v>25</v>
      </c>
      <c r="AH26" s="6">
        <v>1</v>
      </c>
      <c r="AI26" s="6">
        <v>24</v>
      </c>
      <c r="AJ26" s="53">
        <v>1</v>
      </c>
      <c r="AK26" s="53">
        <v>25</v>
      </c>
      <c r="AL26" s="11"/>
      <c r="AM26" s="6"/>
      <c r="AN26" s="6">
        <v>1</v>
      </c>
      <c r="AO26" s="6">
        <v>25</v>
      </c>
      <c r="AP26" s="53">
        <v>1</v>
      </c>
      <c r="AQ26" s="53">
        <v>25</v>
      </c>
      <c r="AR26" s="11"/>
      <c r="AS26" s="6"/>
      <c r="AT26" s="6"/>
      <c r="AU26" s="6"/>
      <c r="AV26" s="53"/>
      <c r="AW26" s="53"/>
      <c r="AX26" s="11"/>
      <c r="AY26" s="6"/>
      <c r="AZ26" s="6"/>
      <c r="BA26" s="6"/>
      <c r="BB26" s="53"/>
      <c r="BC26" s="53"/>
      <c r="BD26" s="11"/>
      <c r="BE26" s="6"/>
      <c r="BF26" s="6"/>
      <c r="BG26" s="6"/>
      <c r="BH26" s="53"/>
      <c r="BI26" s="53"/>
      <c r="BJ26" s="72">
        <f t="shared" si="4"/>
        <v>2</v>
      </c>
      <c r="BK26" s="53">
        <f t="shared" si="5"/>
        <v>47</v>
      </c>
      <c r="BL26" s="53">
        <f t="shared" si="6"/>
        <v>3</v>
      </c>
      <c r="BM26" s="53">
        <f t="shared" si="6"/>
        <v>70</v>
      </c>
      <c r="BN26" s="53">
        <f t="shared" si="6"/>
        <v>3</v>
      </c>
      <c r="BO26" s="53">
        <f t="shared" si="6"/>
        <v>73</v>
      </c>
    </row>
    <row r="27" spans="1:67" ht="15.75" customHeight="1" hidden="1" outlineLevel="1">
      <c r="A27" s="60" t="s">
        <v>64</v>
      </c>
      <c r="B27" s="11"/>
      <c r="C27" s="6"/>
      <c r="D27" s="6"/>
      <c r="E27" s="6"/>
      <c r="F27" s="53"/>
      <c r="G27" s="53"/>
      <c r="H27" s="11"/>
      <c r="I27" s="6"/>
      <c r="J27" s="6"/>
      <c r="K27" s="6"/>
      <c r="L27" s="53"/>
      <c r="M27" s="53"/>
      <c r="N27" s="11"/>
      <c r="O27" s="6"/>
      <c r="P27" s="6"/>
      <c r="Q27" s="6"/>
      <c r="R27" s="53"/>
      <c r="S27" s="53"/>
      <c r="T27" s="11"/>
      <c r="U27" s="6"/>
      <c r="V27" s="6"/>
      <c r="W27" s="6"/>
      <c r="X27" s="53"/>
      <c r="Y27" s="53"/>
      <c r="Z27" s="11"/>
      <c r="AA27" s="6"/>
      <c r="AB27" s="6"/>
      <c r="AC27" s="6"/>
      <c r="AD27" s="53"/>
      <c r="AE27" s="53"/>
      <c r="AF27" s="11">
        <v>1</v>
      </c>
      <c r="AG27" s="6">
        <v>22</v>
      </c>
      <c r="AH27" s="6"/>
      <c r="AI27" s="6"/>
      <c r="AJ27" s="53"/>
      <c r="AK27" s="53"/>
      <c r="AL27" s="11"/>
      <c r="AM27" s="6"/>
      <c r="AN27" s="6"/>
      <c r="AO27" s="6"/>
      <c r="AP27" s="53"/>
      <c r="AQ27" s="53"/>
      <c r="AR27" s="11"/>
      <c r="AS27" s="6"/>
      <c r="AT27" s="6"/>
      <c r="AU27" s="6"/>
      <c r="AV27" s="53"/>
      <c r="AW27" s="53"/>
      <c r="AX27" s="11"/>
      <c r="AY27" s="6"/>
      <c r="AZ27" s="6"/>
      <c r="BA27" s="6"/>
      <c r="BB27" s="53"/>
      <c r="BC27" s="53"/>
      <c r="BD27" s="11"/>
      <c r="BE27" s="6"/>
      <c r="BF27" s="6"/>
      <c r="BG27" s="6"/>
      <c r="BH27" s="53"/>
      <c r="BI27" s="53"/>
      <c r="BJ27" s="72">
        <f t="shared" si="4"/>
        <v>1</v>
      </c>
      <c r="BK27" s="53">
        <f t="shared" si="5"/>
        <v>22</v>
      </c>
      <c r="BL27" s="53">
        <f t="shared" si="6"/>
        <v>0</v>
      </c>
      <c r="BM27" s="53">
        <f t="shared" si="6"/>
        <v>0</v>
      </c>
      <c r="BN27" s="53">
        <f t="shared" si="6"/>
        <v>0</v>
      </c>
      <c r="BO27" s="53">
        <f t="shared" si="6"/>
        <v>0</v>
      </c>
    </row>
    <row r="28" spans="1:67" s="52" customFormat="1" ht="15.75" customHeight="1" collapsed="1">
      <c r="A28" s="61" t="s">
        <v>65</v>
      </c>
      <c r="B28" s="75">
        <v>1</v>
      </c>
      <c r="C28" s="51">
        <v>27</v>
      </c>
      <c r="D28" s="51">
        <v>1</v>
      </c>
      <c r="E28" s="51">
        <v>23</v>
      </c>
      <c r="F28" s="51">
        <v>1</v>
      </c>
      <c r="G28" s="51">
        <v>22</v>
      </c>
      <c r="H28" s="75">
        <v>1</v>
      </c>
      <c r="I28" s="51">
        <v>20</v>
      </c>
      <c r="J28" s="51">
        <v>1</v>
      </c>
      <c r="K28" s="51">
        <v>24</v>
      </c>
      <c r="L28" s="51">
        <v>1</v>
      </c>
      <c r="M28" s="51">
        <v>25</v>
      </c>
      <c r="N28" s="75">
        <v>1</v>
      </c>
      <c r="O28" s="51">
        <v>21</v>
      </c>
      <c r="P28" s="51">
        <v>1</v>
      </c>
      <c r="Q28" s="51">
        <v>12</v>
      </c>
      <c r="R28" s="51">
        <v>1</v>
      </c>
      <c r="S28" s="51">
        <v>15</v>
      </c>
      <c r="T28" s="75">
        <v>1</v>
      </c>
      <c r="U28" s="51">
        <v>18</v>
      </c>
      <c r="V28" s="51">
        <v>1</v>
      </c>
      <c r="W28" s="51">
        <v>16</v>
      </c>
      <c r="X28" s="51">
        <v>1</v>
      </c>
      <c r="Y28" s="51">
        <v>15</v>
      </c>
      <c r="Z28" s="75">
        <v>1</v>
      </c>
      <c r="AA28" s="51">
        <v>20</v>
      </c>
      <c r="AB28" s="51">
        <v>1</v>
      </c>
      <c r="AC28" s="51">
        <v>23</v>
      </c>
      <c r="AD28" s="51">
        <v>1</v>
      </c>
      <c r="AE28" s="51">
        <v>26</v>
      </c>
      <c r="AF28" s="75">
        <v>1</v>
      </c>
      <c r="AG28" s="51">
        <v>26</v>
      </c>
      <c r="AH28" s="51">
        <v>1</v>
      </c>
      <c r="AI28" s="51">
        <v>26</v>
      </c>
      <c r="AJ28" s="51">
        <v>1</v>
      </c>
      <c r="AK28" s="51">
        <v>26</v>
      </c>
      <c r="AL28" s="75">
        <v>1</v>
      </c>
      <c r="AM28" s="51">
        <v>25</v>
      </c>
      <c r="AN28" s="51">
        <v>1</v>
      </c>
      <c r="AO28" s="51">
        <v>27</v>
      </c>
      <c r="AP28" s="51">
        <v>1</v>
      </c>
      <c r="AQ28" s="51">
        <v>30</v>
      </c>
      <c r="AR28" s="75">
        <v>1</v>
      </c>
      <c r="AS28" s="51">
        <v>16</v>
      </c>
      <c r="AT28" s="51">
        <v>1</v>
      </c>
      <c r="AU28" s="51">
        <v>23</v>
      </c>
      <c r="AV28" s="51">
        <v>1</v>
      </c>
      <c r="AW28" s="51">
        <v>20</v>
      </c>
      <c r="AX28" s="75">
        <v>1</v>
      </c>
      <c r="AY28" s="51">
        <v>19</v>
      </c>
      <c r="AZ28" s="51">
        <v>1</v>
      </c>
      <c r="BA28" s="51">
        <v>18</v>
      </c>
      <c r="BB28" s="51">
        <v>1</v>
      </c>
      <c r="BC28" s="51">
        <v>18</v>
      </c>
      <c r="BD28" s="75">
        <v>1</v>
      </c>
      <c r="BE28" s="51">
        <v>20</v>
      </c>
      <c r="BF28" s="51">
        <v>1</v>
      </c>
      <c r="BG28" s="51">
        <v>17</v>
      </c>
      <c r="BH28" s="51">
        <v>1</v>
      </c>
      <c r="BI28" s="51">
        <v>16</v>
      </c>
      <c r="BJ28" s="75">
        <f t="shared" si="4"/>
        <v>10</v>
      </c>
      <c r="BK28" s="51">
        <f t="shared" si="5"/>
        <v>212</v>
      </c>
      <c r="BL28" s="51">
        <f t="shared" si="6"/>
        <v>10</v>
      </c>
      <c r="BM28" s="51">
        <f t="shared" si="6"/>
        <v>209</v>
      </c>
      <c r="BN28" s="51">
        <f t="shared" si="6"/>
        <v>10</v>
      </c>
      <c r="BO28" s="51">
        <f t="shared" si="6"/>
        <v>213</v>
      </c>
    </row>
    <row r="29" spans="1:67" s="52" customFormat="1" ht="15.75" customHeight="1">
      <c r="A29" s="61" t="s">
        <v>66</v>
      </c>
      <c r="B29" s="75"/>
      <c r="C29" s="51"/>
      <c r="D29" s="51">
        <v>1</v>
      </c>
      <c r="E29" s="51">
        <v>16</v>
      </c>
      <c r="F29" s="51">
        <v>1</v>
      </c>
      <c r="G29" s="51">
        <v>12</v>
      </c>
      <c r="H29" s="75">
        <v>1</v>
      </c>
      <c r="I29" s="51">
        <v>20</v>
      </c>
      <c r="J29" s="51">
        <v>1</v>
      </c>
      <c r="K29" s="51">
        <v>24</v>
      </c>
      <c r="L29" s="51">
        <v>1</v>
      </c>
      <c r="M29" s="51">
        <v>25</v>
      </c>
      <c r="N29" s="75">
        <v>1</v>
      </c>
      <c r="O29" s="51">
        <v>25</v>
      </c>
      <c r="P29" s="51">
        <v>1</v>
      </c>
      <c r="Q29" s="51">
        <v>18</v>
      </c>
      <c r="R29" s="51">
        <v>1</v>
      </c>
      <c r="S29" s="51">
        <v>18</v>
      </c>
      <c r="T29" s="75"/>
      <c r="U29" s="51"/>
      <c r="V29" s="51"/>
      <c r="W29" s="51"/>
      <c r="X29" s="51"/>
      <c r="Y29" s="51"/>
      <c r="Z29" s="75">
        <v>1</v>
      </c>
      <c r="AA29" s="51">
        <v>19</v>
      </c>
      <c r="AB29" s="51">
        <v>1</v>
      </c>
      <c r="AC29" s="51">
        <v>25</v>
      </c>
      <c r="AD29" s="51">
        <v>1</v>
      </c>
      <c r="AE29" s="51">
        <v>23</v>
      </c>
      <c r="AF29" s="75">
        <v>1</v>
      </c>
      <c r="AG29" s="51">
        <v>28</v>
      </c>
      <c r="AH29" s="51">
        <v>1</v>
      </c>
      <c r="AI29" s="51">
        <v>26</v>
      </c>
      <c r="AJ29" s="51">
        <v>1</v>
      </c>
      <c r="AK29" s="51">
        <v>25</v>
      </c>
      <c r="AL29" s="75">
        <v>1</v>
      </c>
      <c r="AM29" s="51">
        <v>16</v>
      </c>
      <c r="AN29" s="51">
        <v>1</v>
      </c>
      <c r="AO29" s="51">
        <v>30</v>
      </c>
      <c r="AP29" s="51">
        <v>1</v>
      </c>
      <c r="AQ29" s="51">
        <v>30</v>
      </c>
      <c r="AR29" s="75"/>
      <c r="AS29" s="51"/>
      <c r="AT29" s="51"/>
      <c r="AU29" s="51"/>
      <c r="AV29" s="51"/>
      <c r="AW29" s="51"/>
      <c r="AX29" s="75">
        <v>1</v>
      </c>
      <c r="AY29" s="51">
        <v>25</v>
      </c>
      <c r="AZ29" s="51">
        <v>1</v>
      </c>
      <c r="BA29" s="51">
        <v>24</v>
      </c>
      <c r="BB29" s="51">
        <v>1</v>
      </c>
      <c r="BC29" s="51">
        <v>24</v>
      </c>
      <c r="BD29" s="75"/>
      <c r="BE29" s="51"/>
      <c r="BF29" s="51"/>
      <c r="BG29" s="51"/>
      <c r="BH29" s="51"/>
      <c r="BI29" s="51"/>
      <c r="BJ29" s="75">
        <f t="shared" si="4"/>
        <v>6</v>
      </c>
      <c r="BK29" s="51">
        <f t="shared" si="5"/>
        <v>133</v>
      </c>
      <c r="BL29" s="51">
        <f t="shared" si="6"/>
        <v>7</v>
      </c>
      <c r="BM29" s="51">
        <f t="shared" si="6"/>
        <v>163</v>
      </c>
      <c r="BN29" s="51">
        <f t="shared" si="6"/>
        <v>7</v>
      </c>
      <c r="BO29" s="51">
        <f t="shared" si="6"/>
        <v>157</v>
      </c>
    </row>
    <row r="30" spans="1:67" s="52" customFormat="1" ht="15.75" customHeight="1">
      <c r="A30" s="61" t="s">
        <v>67</v>
      </c>
      <c r="B30" s="75"/>
      <c r="C30" s="51"/>
      <c r="D30" s="51"/>
      <c r="E30" s="51"/>
      <c r="F30" s="51"/>
      <c r="G30" s="51"/>
      <c r="H30" s="75"/>
      <c r="I30" s="51"/>
      <c r="J30" s="51"/>
      <c r="K30" s="51"/>
      <c r="L30" s="51"/>
      <c r="M30" s="51"/>
      <c r="N30" s="75"/>
      <c r="O30" s="51"/>
      <c r="P30" s="51"/>
      <c r="Q30" s="51"/>
      <c r="R30" s="51"/>
      <c r="S30" s="51"/>
      <c r="T30" s="75"/>
      <c r="U30" s="51"/>
      <c r="V30" s="51"/>
      <c r="W30" s="51"/>
      <c r="X30" s="51"/>
      <c r="Y30" s="51"/>
      <c r="Z30" s="75">
        <v>1</v>
      </c>
      <c r="AA30" s="51">
        <v>24</v>
      </c>
      <c r="AB30" s="51">
        <v>1</v>
      </c>
      <c r="AC30" s="51">
        <v>19</v>
      </c>
      <c r="AD30" s="51">
        <v>1</v>
      </c>
      <c r="AE30" s="51">
        <v>18</v>
      </c>
      <c r="AF30" s="75">
        <v>1</v>
      </c>
      <c r="AG30" s="51">
        <v>27</v>
      </c>
      <c r="AH30" s="51">
        <v>1</v>
      </c>
      <c r="AI30" s="51">
        <v>25</v>
      </c>
      <c r="AJ30" s="51">
        <v>1</v>
      </c>
      <c r="AK30" s="51">
        <v>25</v>
      </c>
      <c r="AL30" s="75">
        <v>1</v>
      </c>
      <c r="AM30" s="51">
        <v>25</v>
      </c>
      <c r="AN30" s="51"/>
      <c r="AO30" s="51"/>
      <c r="AP30" s="51"/>
      <c r="AQ30" s="51"/>
      <c r="AR30" s="75"/>
      <c r="AS30" s="51"/>
      <c r="AT30" s="51"/>
      <c r="AU30" s="51"/>
      <c r="AV30" s="51"/>
      <c r="AW30" s="51"/>
      <c r="AX30" s="75"/>
      <c r="AY30" s="51"/>
      <c r="AZ30" s="51"/>
      <c r="BA30" s="51"/>
      <c r="BB30" s="51"/>
      <c r="BC30" s="51"/>
      <c r="BD30" s="75"/>
      <c r="BE30" s="51"/>
      <c r="BF30" s="51"/>
      <c r="BG30" s="51"/>
      <c r="BH30" s="51"/>
      <c r="BI30" s="51"/>
      <c r="BJ30" s="75">
        <f t="shared" si="4"/>
        <v>3</v>
      </c>
      <c r="BK30" s="51">
        <f t="shared" si="5"/>
        <v>76</v>
      </c>
      <c r="BL30" s="51">
        <f t="shared" si="6"/>
        <v>2</v>
      </c>
      <c r="BM30" s="51">
        <f t="shared" si="6"/>
        <v>44</v>
      </c>
      <c r="BN30" s="51">
        <f t="shared" si="6"/>
        <v>2</v>
      </c>
      <c r="BO30" s="51">
        <f t="shared" si="6"/>
        <v>43</v>
      </c>
    </row>
    <row r="31" spans="1:67" s="52" customFormat="1" ht="15.75" customHeight="1">
      <c r="A31" s="61" t="s">
        <v>68</v>
      </c>
      <c r="B31" s="75"/>
      <c r="C31" s="51"/>
      <c r="D31" s="51"/>
      <c r="E31" s="51"/>
      <c r="F31" s="51"/>
      <c r="G31" s="51"/>
      <c r="H31" s="75"/>
      <c r="I31" s="51"/>
      <c r="J31" s="51"/>
      <c r="K31" s="51"/>
      <c r="L31" s="51"/>
      <c r="M31" s="51"/>
      <c r="N31" s="75"/>
      <c r="O31" s="51"/>
      <c r="P31" s="51"/>
      <c r="Q31" s="51"/>
      <c r="R31" s="51"/>
      <c r="S31" s="51"/>
      <c r="T31" s="75"/>
      <c r="U31" s="51"/>
      <c r="V31" s="51"/>
      <c r="W31" s="51"/>
      <c r="X31" s="51"/>
      <c r="Y31" s="51"/>
      <c r="Z31" s="75"/>
      <c r="AA31" s="51"/>
      <c r="AB31" s="51"/>
      <c r="AC31" s="51"/>
      <c r="AD31" s="51"/>
      <c r="AE31" s="51"/>
      <c r="AF31" s="75"/>
      <c r="AG31" s="51"/>
      <c r="AH31" s="51">
        <v>1</v>
      </c>
      <c r="AI31" s="51">
        <v>26</v>
      </c>
      <c r="AJ31" s="51">
        <v>1</v>
      </c>
      <c r="AK31" s="51">
        <v>25</v>
      </c>
      <c r="AL31" s="75"/>
      <c r="AM31" s="51"/>
      <c r="AN31" s="51"/>
      <c r="AO31" s="51"/>
      <c r="AP31" s="51"/>
      <c r="AQ31" s="51"/>
      <c r="AR31" s="75"/>
      <c r="AS31" s="51"/>
      <c r="AT31" s="51"/>
      <c r="AU31" s="51"/>
      <c r="AV31" s="51"/>
      <c r="AW31" s="51"/>
      <c r="AX31" s="75"/>
      <c r="AY31" s="51"/>
      <c r="AZ31" s="51"/>
      <c r="BA31" s="51"/>
      <c r="BB31" s="51"/>
      <c r="BC31" s="51"/>
      <c r="BD31" s="75"/>
      <c r="BE31" s="51"/>
      <c r="BF31" s="51"/>
      <c r="BG31" s="51"/>
      <c r="BH31" s="51"/>
      <c r="BI31" s="51"/>
      <c r="BJ31" s="75">
        <f t="shared" si="4"/>
        <v>0</v>
      </c>
      <c r="BK31" s="51">
        <f t="shared" si="5"/>
        <v>0</v>
      </c>
      <c r="BL31" s="51">
        <f t="shared" si="6"/>
        <v>1</v>
      </c>
      <c r="BM31" s="51">
        <f t="shared" si="6"/>
        <v>26</v>
      </c>
      <c r="BN31" s="51">
        <f t="shared" si="6"/>
        <v>1</v>
      </c>
      <c r="BO31" s="51">
        <f t="shared" si="6"/>
        <v>25</v>
      </c>
    </row>
    <row r="32" spans="1:67" ht="15.75" customHeight="1">
      <c r="A32" s="60" t="s">
        <v>69</v>
      </c>
      <c r="B32" s="11">
        <v>1</v>
      </c>
      <c r="C32" s="6">
        <v>26</v>
      </c>
      <c r="D32" s="6">
        <v>1</v>
      </c>
      <c r="E32" s="6">
        <v>27</v>
      </c>
      <c r="F32" s="6">
        <v>1</v>
      </c>
      <c r="G32" s="6">
        <v>27</v>
      </c>
      <c r="H32" s="11">
        <v>1</v>
      </c>
      <c r="I32" s="6">
        <v>25</v>
      </c>
      <c r="J32" s="6">
        <v>1</v>
      </c>
      <c r="K32" s="6">
        <v>21</v>
      </c>
      <c r="L32" s="6">
        <v>1</v>
      </c>
      <c r="M32" s="6">
        <v>22</v>
      </c>
      <c r="N32" s="11">
        <v>1</v>
      </c>
      <c r="O32" s="6">
        <v>25</v>
      </c>
      <c r="P32" s="6">
        <v>1</v>
      </c>
      <c r="Q32" s="6">
        <v>19</v>
      </c>
      <c r="R32" s="6">
        <v>1</v>
      </c>
      <c r="S32" s="6">
        <v>20</v>
      </c>
      <c r="T32" s="11">
        <v>1</v>
      </c>
      <c r="U32" s="6">
        <v>19</v>
      </c>
      <c r="V32" s="6">
        <v>1</v>
      </c>
      <c r="W32" s="6">
        <v>17</v>
      </c>
      <c r="X32" s="6">
        <v>1</v>
      </c>
      <c r="Y32" s="6">
        <v>17</v>
      </c>
      <c r="Z32" s="11">
        <v>1</v>
      </c>
      <c r="AA32" s="6">
        <v>26</v>
      </c>
      <c r="AB32" s="6">
        <v>1</v>
      </c>
      <c r="AC32" s="6">
        <v>20</v>
      </c>
      <c r="AD32" s="6">
        <v>1</v>
      </c>
      <c r="AE32" s="6">
        <v>17</v>
      </c>
      <c r="AF32" s="11">
        <v>1</v>
      </c>
      <c r="AG32" s="6">
        <v>25</v>
      </c>
      <c r="AH32" s="6">
        <v>1</v>
      </c>
      <c r="AI32" s="6">
        <v>26</v>
      </c>
      <c r="AJ32" s="6">
        <v>1</v>
      </c>
      <c r="AK32" s="6">
        <v>28</v>
      </c>
      <c r="AL32" s="11">
        <v>1</v>
      </c>
      <c r="AM32" s="6">
        <v>28</v>
      </c>
      <c r="AN32" s="6">
        <v>1</v>
      </c>
      <c r="AO32" s="6">
        <v>25</v>
      </c>
      <c r="AP32" s="6">
        <v>1</v>
      </c>
      <c r="AQ32" s="6">
        <v>26</v>
      </c>
      <c r="AR32" s="11">
        <v>1</v>
      </c>
      <c r="AS32" s="6">
        <v>25</v>
      </c>
      <c r="AT32" s="6">
        <v>1</v>
      </c>
      <c r="AU32" s="6">
        <v>17</v>
      </c>
      <c r="AV32" s="6">
        <v>1</v>
      </c>
      <c r="AW32" s="6">
        <v>18</v>
      </c>
      <c r="AX32" s="11">
        <v>1</v>
      </c>
      <c r="AY32" s="6">
        <v>21</v>
      </c>
      <c r="AZ32" s="6">
        <v>1</v>
      </c>
      <c r="BA32" s="6">
        <v>18</v>
      </c>
      <c r="BB32" s="6">
        <v>1</v>
      </c>
      <c r="BC32" s="6">
        <v>31</v>
      </c>
      <c r="BD32" s="11">
        <v>1</v>
      </c>
      <c r="BE32" s="6">
        <v>9</v>
      </c>
      <c r="BF32" s="6">
        <v>1</v>
      </c>
      <c r="BG32" s="6">
        <v>19</v>
      </c>
      <c r="BH32" s="6">
        <v>1</v>
      </c>
      <c r="BI32" s="6">
        <v>18</v>
      </c>
      <c r="BJ32" s="72">
        <f t="shared" si="4"/>
        <v>10</v>
      </c>
      <c r="BK32" s="53">
        <f t="shared" si="5"/>
        <v>229</v>
      </c>
      <c r="BL32" s="53">
        <f t="shared" si="6"/>
        <v>10</v>
      </c>
      <c r="BM32" s="53">
        <f t="shared" si="6"/>
        <v>209</v>
      </c>
      <c r="BN32" s="53">
        <f t="shared" si="6"/>
        <v>10</v>
      </c>
      <c r="BO32" s="53">
        <f t="shared" si="6"/>
        <v>224</v>
      </c>
    </row>
    <row r="33" spans="1:67" ht="15.75" customHeight="1">
      <c r="A33" s="60" t="s">
        <v>70</v>
      </c>
      <c r="B33" s="11">
        <v>1</v>
      </c>
      <c r="C33" s="6">
        <v>22</v>
      </c>
      <c r="D33" s="6"/>
      <c r="E33" s="6"/>
      <c r="F33" s="6"/>
      <c r="G33" s="6"/>
      <c r="H33" s="11">
        <v>1</v>
      </c>
      <c r="I33" s="6">
        <v>21</v>
      </c>
      <c r="J33" s="6">
        <v>1</v>
      </c>
      <c r="K33" s="6">
        <v>20</v>
      </c>
      <c r="L33" s="6">
        <v>1</v>
      </c>
      <c r="M33" s="6">
        <v>22</v>
      </c>
      <c r="N33" s="11">
        <v>1</v>
      </c>
      <c r="O33" s="6">
        <v>18</v>
      </c>
      <c r="P33" s="6">
        <v>1</v>
      </c>
      <c r="Q33" s="6">
        <v>24</v>
      </c>
      <c r="R33" s="6">
        <v>1</v>
      </c>
      <c r="S33" s="6">
        <v>25</v>
      </c>
      <c r="T33" s="11"/>
      <c r="U33" s="6"/>
      <c r="V33" s="6"/>
      <c r="W33" s="6"/>
      <c r="X33" s="6"/>
      <c r="Y33" s="6"/>
      <c r="Z33" s="11">
        <v>1</v>
      </c>
      <c r="AA33" s="6">
        <v>25</v>
      </c>
      <c r="AB33" s="6">
        <v>1</v>
      </c>
      <c r="AC33" s="6">
        <v>23</v>
      </c>
      <c r="AD33" s="6">
        <v>1</v>
      </c>
      <c r="AE33" s="6">
        <v>26</v>
      </c>
      <c r="AF33" s="11">
        <v>1</v>
      </c>
      <c r="AG33" s="6">
        <v>26</v>
      </c>
      <c r="AH33" s="6">
        <v>1</v>
      </c>
      <c r="AI33" s="6">
        <v>27</v>
      </c>
      <c r="AJ33" s="6">
        <v>1</v>
      </c>
      <c r="AK33" s="6">
        <v>29</v>
      </c>
      <c r="AL33" s="11">
        <v>1</v>
      </c>
      <c r="AM33" s="6">
        <v>29</v>
      </c>
      <c r="AN33" s="6">
        <v>1</v>
      </c>
      <c r="AO33" s="6">
        <v>18</v>
      </c>
      <c r="AP33" s="6">
        <v>1</v>
      </c>
      <c r="AQ33" s="6">
        <v>18</v>
      </c>
      <c r="AR33" s="11"/>
      <c r="AS33" s="6"/>
      <c r="AT33" s="6"/>
      <c r="AU33" s="6"/>
      <c r="AV33" s="6"/>
      <c r="AW33" s="6"/>
      <c r="AX33" s="11">
        <v>1</v>
      </c>
      <c r="AY33" s="6">
        <v>16</v>
      </c>
      <c r="AZ33" s="6">
        <v>1</v>
      </c>
      <c r="BA33" s="6">
        <v>20</v>
      </c>
      <c r="BB33" s="6"/>
      <c r="BC33" s="6"/>
      <c r="BD33" s="11"/>
      <c r="BE33" s="6"/>
      <c r="BF33" s="6"/>
      <c r="BG33" s="6"/>
      <c r="BH33" s="6"/>
      <c r="BI33" s="6"/>
      <c r="BJ33" s="72">
        <f t="shared" si="4"/>
        <v>7</v>
      </c>
      <c r="BK33" s="53">
        <f t="shared" si="5"/>
        <v>157</v>
      </c>
      <c r="BL33" s="53">
        <f t="shared" si="6"/>
        <v>6</v>
      </c>
      <c r="BM33" s="53">
        <f t="shared" si="6"/>
        <v>132</v>
      </c>
      <c r="BN33" s="53">
        <f t="shared" si="6"/>
        <v>5</v>
      </c>
      <c r="BO33" s="53">
        <f t="shared" si="6"/>
        <v>120</v>
      </c>
    </row>
    <row r="34" spans="1:67" ht="15.75" customHeight="1">
      <c r="A34" s="60" t="s">
        <v>71</v>
      </c>
      <c r="B34" s="11"/>
      <c r="C34" s="6"/>
      <c r="D34" s="6"/>
      <c r="E34" s="6"/>
      <c r="F34" s="6"/>
      <c r="G34" s="6"/>
      <c r="H34" s="11"/>
      <c r="I34" s="6"/>
      <c r="J34" s="6"/>
      <c r="K34" s="6"/>
      <c r="L34" s="6"/>
      <c r="M34" s="6"/>
      <c r="N34" s="11"/>
      <c r="O34" s="6"/>
      <c r="P34" s="6"/>
      <c r="Q34" s="6"/>
      <c r="R34" s="6"/>
      <c r="S34" s="6"/>
      <c r="T34" s="11"/>
      <c r="U34" s="6"/>
      <c r="V34" s="6"/>
      <c r="W34" s="6"/>
      <c r="X34" s="6"/>
      <c r="Y34" s="6"/>
      <c r="Z34" s="11">
        <v>1</v>
      </c>
      <c r="AA34" s="6">
        <v>18</v>
      </c>
      <c r="AB34" s="6">
        <v>1</v>
      </c>
      <c r="AC34" s="6">
        <v>19</v>
      </c>
      <c r="AD34" s="6">
        <v>1</v>
      </c>
      <c r="AE34" s="6">
        <v>19</v>
      </c>
      <c r="AF34" s="11">
        <v>1</v>
      </c>
      <c r="AG34" s="6">
        <v>25</v>
      </c>
      <c r="AH34" s="6">
        <v>1</v>
      </c>
      <c r="AI34" s="6">
        <v>26</v>
      </c>
      <c r="AJ34" s="6">
        <v>1</v>
      </c>
      <c r="AK34" s="6">
        <v>25</v>
      </c>
      <c r="AL34" s="11">
        <v>1</v>
      </c>
      <c r="AM34" s="6">
        <v>26</v>
      </c>
      <c r="AN34" s="6">
        <v>1</v>
      </c>
      <c r="AO34" s="6">
        <v>21</v>
      </c>
      <c r="AP34" s="6">
        <v>1</v>
      </c>
      <c r="AQ34" s="6">
        <v>21</v>
      </c>
      <c r="AR34" s="11"/>
      <c r="AS34" s="6"/>
      <c r="AT34" s="6"/>
      <c r="AU34" s="6"/>
      <c r="AV34" s="6"/>
      <c r="AW34" s="6"/>
      <c r="AX34" s="11"/>
      <c r="AY34" s="6"/>
      <c r="AZ34" s="6"/>
      <c r="BA34" s="6"/>
      <c r="BB34" s="6"/>
      <c r="BC34" s="6"/>
      <c r="BD34" s="11"/>
      <c r="BE34" s="6"/>
      <c r="BF34" s="6"/>
      <c r="BG34" s="6"/>
      <c r="BH34" s="6"/>
      <c r="BI34" s="6"/>
      <c r="BJ34" s="72">
        <f t="shared" si="4"/>
        <v>3</v>
      </c>
      <c r="BK34" s="53">
        <f t="shared" si="5"/>
        <v>69</v>
      </c>
      <c r="BL34" s="53">
        <f t="shared" si="6"/>
        <v>3</v>
      </c>
      <c r="BM34" s="53">
        <f t="shared" si="6"/>
        <v>66</v>
      </c>
      <c r="BN34" s="53">
        <f t="shared" si="6"/>
        <v>3</v>
      </c>
      <c r="BO34" s="53">
        <f t="shared" si="6"/>
        <v>65</v>
      </c>
    </row>
    <row r="35" spans="1:67" ht="15.75" customHeight="1" hidden="1" outlineLevel="1">
      <c r="A35" s="60" t="s">
        <v>72</v>
      </c>
      <c r="B35" s="11"/>
      <c r="C35" s="6"/>
      <c r="D35" s="6"/>
      <c r="E35" s="6"/>
      <c r="F35" s="6"/>
      <c r="G35" s="6"/>
      <c r="H35" s="11"/>
      <c r="I35" s="6"/>
      <c r="J35" s="6"/>
      <c r="K35" s="6"/>
      <c r="L35" s="6"/>
      <c r="M35" s="6"/>
      <c r="N35" s="11"/>
      <c r="O35" s="6"/>
      <c r="P35" s="6"/>
      <c r="Q35" s="6"/>
      <c r="R35" s="6"/>
      <c r="S35" s="6"/>
      <c r="T35" s="11"/>
      <c r="U35" s="6"/>
      <c r="V35" s="6"/>
      <c r="W35" s="6"/>
      <c r="X35" s="6"/>
      <c r="Y35" s="6"/>
      <c r="Z35" s="11"/>
      <c r="AA35" s="6"/>
      <c r="AB35" s="6"/>
      <c r="AC35" s="6"/>
      <c r="AD35" s="6"/>
      <c r="AE35" s="6"/>
      <c r="AF35" s="11"/>
      <c r="AG35" s="6"/>
      <c r="AH35" s="6"/>
      <c r="AI35" s="6"/>
      <c r="AJ35" s="6"/>
      <c r="AK35" s="6"/>
      <c r="AL35" s="11"/>
      <c r="AM35" s="6"/>
      <c r="AN35" s="6"/>
      <c r="AO35" s="6"/>
      <c r="AP35" s="6"/>
      <c r="AQ35" s="6"/>
      <c r="AR35" s="11"/>
      <c r="AS35" s="6"/>
      <c r="AT35" s="6"/>
      <c r="AU35" s="6"/>
      <c r="AV35" s="6"/>
      <c r="AW35" s="6"/>
      <c r="AX35" s="11"/>
      <c r="AY35" s="6"/>
      <c r="AZ35" s="6"/>
      <c r="BA35" s="6"/>
      <c r="BB35" s="6"/>
      <c r="BC35" s="6"/>
      <c r="BD35" s="11"/>
      <c r="BE35" s="6"/>
      <c r="BF35" s="6"/>
      <c r="BG35" s="6"/>
      <c r="BH35" s="6"/>
      <c r="BI35" s="6"/>
      <c r="BJ35" s="72">
        <f t="shared" si="4"/>
        <v>0</v>
      </c>
      <c r="BK35" s="53">
        <f t="shared" si="5"/>
        <v>0</v>
      </c>
      <c r="BL35" s="53">
        <f t="shared" si="6"/>
        <v>0</v>
      </c>
      <c r="BM35" s="53">
        <f t="shared" si="6"/>
        <v>0</v>
      </c>
      <c r="BN35" s="53">
        <f t="shared" si="6"/>
        <v>0</v>
      </c>
      <c r="BO35" s="53">
        <f t="shared" si="6"/>
        <v>0</v>
      </c>
    </row>
    <row r="36" spans="1:67" s="52" customFormat="1" ht="15.75" customHeight="1" collapsed="1">
      <c r="A36" s="61" t="s">
        <v>73</v>
      </c>
      <c r="B36" s="75">
        <v>1</v>
      </c>
      <c r="C36" s="51">
        <v>25</v>
      </c>
      <c r="D36" s="51">
        <v>1</v>
      </c>
      <c r="E36" s="51">
        <v>25</v>
      </c>
      <c r="F36" s="51">
        <v>1</v>
      </c>
      <c r="G36" s="51">
        <v>26</v>
      </c>
      <c r="H36" s="75">
        <v>1</v>
      </c>
      <c r="I36" s="51">
        <v>24</v>
      </c>
      <c r="J36" s="51">
        <v>1</v>
      </c>
      <c r="K36" s="51">
        <v>25</v>
      </c>
      <c r="L36" s="51">
        <v>1</v>
      </c>
      <c r="M36" s="51">
        <v>21</v>
      </c>
      <c r="N36" s="75">
        <v>1</v>
      </c>
      <c r="O36" s="51">
        <v>27</v>
      </c>
      <c r="P36" s="51">
        <v>1</v>
      </c>
      <c r="Q36" s="51">
        <v>25</v>
      </c>
      <c r="R36" s="51">
        <v>1</v>
      </c>
      <c r="S36" s="51">
        <v>25</v>
      </c>
      <c r="T36" s="75">
        <v>1</v>
      </c>
      <c r="U36" s="51">
        <v>21</v>
      </c>
      <c r="V36" s="51">
        <v>1</v>
      </c>
      <c r="W36" s="51">
        <v>21</v>
      </c>
      <c r="X36" s="51">
        <v>1</v>
      </c>
      <c r="Y36" s="51">
        <v>20</v>
      </c>
      <c r="Z36" s="75">
        <v>1</v>
      </c>
      <c r="AA36" s="51">
        <v>21</v>
      </c>
      <c r="AB36" s="51">
        <v>1</v>
      </c>
      <c r="AC36" s="51">
        <v>25</v>
      </c>
      <c r="AD36" s="51">
        <v>1</v>
      </c>
      <c r="AE36" s="51">
        <v>26</v>
      </c>
      <c r="AF36" s="75">
        <v>1</v>
      </c>
      <c r="AG36" s="51">
        <v>26</v>
      </c>
      <c r="AH36" s="51">
        <v>1</v>
      </c>
      <c r="AI36" s="51">
        <v>25</v>
      </c>
      <c r="AJ36" s="51">
        <v>1</v>
      </c>
      <c r="AK36" s="51">
        <v>25</v>
      </c>
      <c r="AL36" s="75">
        <v>1</v>
      </c>
      <c r="AM36" s="51">
        <v>25</v>
      </c>
      <c r="AN36" s="51">
        <v>1</v>
      </c>
      <c r="AO36" s="51">
        <v>27</v>
      </c>
      <c r="AP36" s="51">
        <v>1</v>
      </c>
      <c r="AQ36" s="51">
        <v>26</v>
      </c>
      <c r="AR36" s="75">
        <v>1</v>
      </c>
      <c r="AS36" s="51">
        <v>16</v>
      </c>
      <c r="AT36" s="51">
        <v>1</v>
      </c>
      <c r="AU36" s="51">
        <v>25</v>
      </c>
      <c r="AV36" s="51">
        <v>1</v>
      </c>
      <c r="AW36" s="51">
        <v>26</v>
      </c>
      <c r="AX36" s="75">
        <v>1</v>
      </c>
      <c r="AY36" s="51">
        <v>28</v>
      </c>
      <c r="AZ36" s="51">
        <v>1</v>
      </c>
      <c r="BA36" s="51">
        <v>23</v>
      </c>
      <c r="BB36" s="51">
        <v>1</v>
      </c>
      <c r="BC36" s="51">
        <v>22</v>
      </c>
      <c r="BD36" s="75">
        <v>1</v>
      </c>
      <c r="BE36" s="51">
        <v>17</v>
      </c>
      <c r="BF36" s="51">
        <v>1</v>
      </c>
      <c r="BG36" s="51">
        <v>9</v>
      </c>
      <c r="BH36" s="51">
        <v>1</v>
      </c>
      <c r="BI36" s="51">
        <v>8</v>
      </c>
      <c r="BJ36" s="75">
        <f t="shared" si="4"/>
        <v>10</v>
      </c>
      <c r="BK36" s="51">
        <f t="shared" si="5"/>
        <v>230</v>
      </c>
      <c r="BL36" s="51">
        <f t="shared" si="6"/>
        <v>10</v>
      </c>
      <c r="BM36" s="51">
        <f t="shared" si="6"/>
        <v>230</v>
      </c>
      <c r="BN36" s="51">
        <f t="shared" si="6"/>
        <v>10</v>
      </c>
      <c r="BO36" s="51">
        <f t="shared" si="6"/>
        <v>225</v>
      </c>
    </row>
    <row r="37" spans="1:67" s="52" customFormat="1" ht="15.75" customHeight="1">
      <c r="A37" s="61" t="s">
        <v>74</v>
      </c>
      <c r="B37" s="75"/>
      <c r="C37" s="51"/>
      <c r="D37" s="51">
        <v>1</v>
      </c>
      <c r="E37" s="51">
        <v>22</v>
      </c>
      <c r="F37" s="51">
        <v>1</v>
      </c>
      <c r="G37" s="51">
        <v>19</v>
      </c>
      <c r="H37" s="75">
        <v>1</v>
      </c>
      <c r="I37" s="51">
        <v>28</v>
      </c>
      <c r="J37" s="51">
        <v>1</v>
      </c>
      <c r="K37" s="51">
        <v>23</v>
      </c>
      <c r="L37" s="51">
        <v>1</v>
      </c>
      <c r="M37" s="51">
        <v>25</v>
      </c>
      <c r="N37" s="75"/>
      <c r="O37" s="51"/>
      <c r="P37" s="51">
        <v>1</v>
      </c>
      <c r="Q37" s="51">
        <v>17</v>
      </c>
      <c r="R37" s="51">
        <v>1</v>
      </c>
      <c r="S37" s="51">
        <v>18</v>
      </c>
      <c r="T37" s="75"/>
      <c r="U37" s="51"/>
      <c r="V37" s="51"/>
      <c r="W37" s="51"/>
      <c r="X37" s="51"/>
      <c r="Y37" s="51"/>
      <c r="Z37" s="75">
        <v>1</v>
      </c>
      <c r="AA37" s="51">
        <v>25</v>
      </c>
      <c r="AB37" s="51">
        <v>1</v>
      </c>
      <c r="AC37" s="51">
        <v>25</v>
      </c>
      <c r="AD37" s="51">
        <v>1</v>
      </c>
      <c r="AE37" s="51">
        <v>25</v>
      </c>
      <c r="AF37" s="75">
        <v>1</v>
      </c>
      <c r="AG37" s="51">
        <v>25</v>
      </c>
      <c r="AH37" s="51">
        <v>1</v>
      </c>
      <c r="AI37" s="51">
        <v>26</v>
      </c>
      <c r="AJ37" s="51">
        <v>1</v>
      </c>
      <c r="AK37" s="51">
        <v>27</v>
      </c>
      <c r="AL37" s="75">
        <v>1</v>
      </c>
      <c r="AM37" s="51">
        <v>17</v>
      </c>
      <c r="AN37" s="51">
        <v>1</v>
      </c>
      <c r="AO37" s="51">
        <v>29</v>
      </c>
      <c r="AP37" s="51">
        <v>1</v>
      </c>
      <c r="AQ37" s="51">
        <v>29</v>
      </c>
      <c r="AR37" s="75"/>
      <c r="AS37" s="51"/>
      <c r="AT37" s="51"/>
      <c r="AU37" s="51"/>
      <c r="AV37" s="51"/>
      <c r="AW37" s="51"/>
      <c r="AX37" s="75">
        <v>1</v>
      </c>
      <c r="AY37" s="51">
        <v>30</v>
      </c>
      <c r="AZ37" s="51">
        <v>1</v>
      </c>
      <c r="BA37" s="51">
        <v>15</v>
      </c>
      <c r="BB37" s="51">
        <v>1</v>
      </c>
      <c r="BC37" s="51">
        <v>15</v>
      </c>
      <c r="BD37" s="75"/>
      <c r="BE37" s="51"/>
      <c r="BF37" s="51"/>
      <c r="BG37" s="51"/>
      <c r="BH37" s="51"/>
      <c r="BI37" s="51"/>
      <c r="BJ37" s="75">
        <f t="shared" si="4"/>
        <v>5</v>
      </c>
      <c r="BK37" s="51">
        <f t="shared" si="5"/>
        <v>125</v>
      </c>
      <c r="BL37" s="51">
        <f t="shared" si="6"/>
        <v>7</v>
      </c>
      <c r="BM37" s="51">
        <f t="shared" si="6"/>
        <v>157</v>
      </c>
      <c r="BN37" s="51">
        <f t="shared" si="6"/>
        <v>7</v>
      </c>
      <c r="BO37" s="51">
        <f t="shared" si="6"/>
        <v>158</v>
      </c>
    </row>
    <row r="38" spans="1:67" s="52" customFormat="1" ht="15.75" customHeight="1">
      <c r="A38" s="61" t="s">
        <v>75</v>
      </c>
      <c r="B38" s="75"/>
      <c r="C38" s="51"/>
      <c r="D38" s="51"/>
      <c r="E38" s="51"/>
      <c r="F38" s="51"/>
      <c r="G38" s="51"/>
      <c r="H38" s="75"/>
      <c r="I38" s="51"/>
      <c r="J38" s="51"/>
      <c r="K38" s="51"/>
      <c r="L38" s="51"/>
      <c r="M38" s="51"/>
      <c r="N38" s="75"/>
      <c r="O38" s="51"/>
      <c r="P38" s="51"/>
      <c r="Q38" s="51"/>
      <c r="R38" s="51"/>
      <c r="S38" s="51"/>
      <c r="T38" s="75"/>
      <c r="U38" s="51"/>
      <c r="V38" s="51"/>
      <c r="W38" s="51"/>
      <c r="X38" s="51"/>
      <c r="Y38" s="51"/>
      <c r="Z38" s="75">
        <v>1</v>
      </c>
      <c r="AA38" s="51">
        <v>25</v>
      </c>
      <c r="AB38" s="51">
        <v>1</v>
      </c>
      <c r="AC38" s="51">
        <v>20</v>
      </c>
      <c r="AD38" s="51">
        <v>1</v>
      </c>
      <c r="AE38" s="51">
        <v>18</v>
      </c>
      <c r="AF38" s="75">
        <v>1</v>
      </c>
      <c r="AG38" s="51">
        <v>26</v>
      </c>
      <c r="AH38" s="51">
        <v>1</v>
      </c>
      <c r="AI38" s="51">
        <v>25</v>
      </c>
      <c r="AJ38" s="51">
        <v>1</v>
      </c>
      <c r="AK38" s="51">
        <v>25</v>
      </c>
      <c r="AL38" s="75">
        <v>1</v>
      </c>
      <c r="AM38" s="51">
        <v>25</v>
      </c>
      <c r="AN38" s="51">
        <v>1</v>
      </c>
      <c r="AO38" s="51">
        <v>27</v>
      </c>
      <c r="AP38" s="51">
        <v>1</v>
      </c>
      <c r="AQ38" s="51">
        <v>28</v>
      </c>
      <c r="AR38" s="75"/>
      <c r="AS38" s="51"/>
      <c r="AT38" s="51"/>
      <c r="AU38" s="51"/>
      <c r="AV38" s="51"/>
      <c r="AW38" s="51"/>
      <c r="AX38" s="75"/>
      <c r="AY38" s="51"/>
      <c r="AZ38" s="51"/>
      <c r="BA38" s="51"/>
      <c r="BB38" s="51"/>
      <c r="BC38" s="51"/>
      <c r="BD38" s="75"/>
      <c r="BE38" s="51"/>
      <c r="BF38" s="51"/>
      <c r="BG38" s="51"/>
      <c r="BH38" s="51"/>
      <c r="BI38" s="51"/>
      <c r="BJ38" s="75">
        <f t="shared" si="4"/>
        <v>3</v>
      </c>
      <c r="BK38" s="51">
        <f t="shared" si="5"/>
        <v>76</v>
      </c>
      <c r="BL38" s="51">
        <f t="shared" si="6"/>
        <v>3</v>
      </c>
      <c r="BM38" s="51">
        <f t="shared" si="6"/>
        <v>72</v>
      </c>
      <c r="BN38" s="51">
        <f t="shared" si="6"/>
        <v>3</v>
      </c>
      <c r="BO38" s="51">
        <f t="shared" si="6"/>
        <v>71</v>
      </c>
    </row>
    <row r="39" spans="1:67" s="52" customFormat="1" ht="15.75" customHeight="1" hidden="1" outlineLevel="1">
      <c r="A39" s="61" t="s">
        <v>76</v>
      </c>
      <c r="B39" s="75"/>
      <c r="C39" s="51"/>
      <c r="D39" s="51"/>
      <c r="E39" s="51"/>
      <c r="F39" s="51"/>
      <c r="G39" s="51"/>
      <c r="H39" s="75"/>
      <c r="I39" s="51"/>
      <c r="J39" s="51"/>
      <c r="K39" s="51"/>
      <c r="L39" s="51"/>
      <c r="M39" s="51"/>
      <c r="N39" s="75"/>
      <c r="O39" s="51"/>
      <c r="P39" s="51"/>
      <c r="Q39" s="51"/>
      <c r="R39" s="51"/>
      <c r="S39" s="51"/>
      <c r="T39" s="75"/>
      <c r="U39" s="51"/>
      <c r="V39" s="51"/>
      <c r="W39" s="51"/>
      <c r="X39" s="51"/>
      <c r="Y39" s="51"/>
      <c r="Z39" s="75"/>
      <c r="AA39" s="51"/>
      <c r="AB39" s="51"/>
      <c r="AC39" s="51"/>
      <c r="AD39" s="51"/>
      <c r="AE39" s="51"/>
      <c r="AF39" s="75"/>
      <c r="AG39" s="51"/>
      <c r="AH39" s="51"/>
      <c r="AI39" s="51"/>
      <c r="AJ39" s="51"/>
      <c r="AK39" s="51"/>
      <c r="AL39" s="75">
        <v>1</v>
      </c>
      <c r="AM39" s="51">
        <v>25</v>
      </c>
      <c r="AN39" s="51"/>
      <c r="AO39" s="51"/>
      <c r="AP39" s="51"/>
      <c r="AQ39" s="51"/>
      <c r="AR39" s="75"/>
      <c r="AS39" s="51"/>
      <c r="AT39" s="51"/>
      <c r="AU39" s="51"/>
      <c r="AV39" s="51"/>
      <c r="AW39" s="51"/>
      <c r="AX39" s="75"/>
      <c r="AY39" s="51"/>
      <c r="AZ39" s="51"/>
      <c r="BA39" s="51"/>
      <c r="BB39" s="51"/>
      <c r="BC39" s="51"/>
      <c r="BD39" s="75"/>
      <c r="BE39" s="51"/>
      <c r="BF39" s="51"/>
      <c r="BG39" s="51"/>
      <c r="BH39" s="51"/>
      <c r="BI39" s="51"/>
      <c r="BJ39" s="75">
        <f t="shared" si="4"/>
        <v>1</v>
      </c>
      <c r="BK39" s="51">
        <f t="shared" si="5"/>
        <v>25</v>
      </c>
      <c r="BL39" s="51">
        <f t="shared" si="6"/>
        <v>0</v>
      </c>
      <c r="BM39" s="51">
        <f t="shared" si="6"/>
        <v>0</v>
      </c>
      <c r="BN39" s="51">
        <f t="shared" si="6"/>
        <v>0</v>
      </c>
      <c r="BO39" s="51">
        <f t="shared" si="6"/>
        <v>0</v>
      </c>
    </row>
    <row r="40" spans="1:67" ht="15.75" customHeight="1" collapsed="1">
      <c r="A40" s="60" t="s">
        <v>77</v>
      </c>
      <c r="B40" s="11">
        <v>1</v>
      </c>
      <c r="C40" s="6">
        <v>20</v>
      </c>
      <c r="D40" s="6">
        <v>1</v>
      </c>
      <c r="E40" s="6">
        <v>25</v>
      </c>
      <c r="F40" s="6">
        <v>1</v>
      </c>
      <c r="G40" s="6">
        <v>26</v>
      </c>
      <c r="H40" s="11">
        <v>1</v>
      </c>
      <c r="I40" s="6">
        <v>21</v>
      </c>
      <c r="J40" s="6">
        <v>1</v>
      </c>
      <c r="K40" s="6">
        <v>22</v>
      </c>
      <c r="L40" s="6">
        <v>1</v>
      </c>
      <c r="M40" s="6">
        <v>23</v>
      </c>
      <c r="N40" s="11">
        <v>1</v>
      </c>
      <c r="O40" s="6">
        <v>22</v>
      </c>
      <c r="P40" s="6">
        <v>1</v>
      </c>
      <c r="Q40" s="6">
        <v>26</v>
      </c>
      <c r="R40" s="6">
        <v>1</v>
      </c>
      <c r="S40" s="6">
        <v>27</v>
      </c>
      <c r="T40" s="11">
        <v>1</v>
      </c>
      <c r="U40" s="6">
        <v>19</v>
      </c>
      <c r="V40" s="6">
        <v>1</v>
      </c>
      <c r="W40" s="6">
        <v>22</v>
      </c>
      <c r="X40" s="6">
        <v>1</v>
      </c>
      <c r="Y40" s="6">
        <v>21</v>
      </c>
      <c r="Z40" s="11">
        <v>1</v>
      </c>
      <c r="AA40" s="6">
        <v>29</v>
      </c>
      <c r="AB40" s="6">
        <v>1</v>
      </c>
      <c r="AC40" s="6">
        <v>20</v>
      </c>
      <c r="AD40" s="6">
        <v>1</v>
      </c>
      <c r="AE40" s="6">
        <v>18</v>
      </c>
      <c r="AF40" s="11">
        <v>1</v>
      </c>
      <c r="AG40" s="6">
        <v>25</v>
      </c>
      <c r="AH40" s="6">
        <v>1</v>
      </c>
      <c r="AI40" s="6">
        <v>25</v>
      </c>
      <c r="AJ40" s="6">
        <v>1</v>
      </c>
      <c r="AK40" s="6">
        <v>25</v>
      </c>
      <c r="AL40" s="11">
        <v>1</v>
      </c>
      <c r="AM40" s="6">
        <v>28</v>
      </c>
      <c r="AN40" s="6">
        <v>1</v>
      </c>
      <c r="AO40" s="6">
        <v>25</v>
      </c>
      <c r="AP40" s="6">
        <v>1</v>
      </c>
      <c r="AQ40" s="6">
        <v>25</v>
      </c>
      <c r="AR40" s="11">
        <v>1</v>
      </c>
      <c r="AS40" s="6">
        <v>15</v>
      </c>
      <c r="AT40" s="6">
        <v>1</v>
      </c>
      <c r="AU40" s="6">
        <v>15</v>
      </c>
      <c r="AV40" s="6">
        <v>1</v>
      </c>
      <c r="AW40" s="6">
        <v>15</v>
      </c>
      <c r="AX40" s="11">
        <v>1</v>
      </c>
      <c r="AY40" s="6">
        <v>23</v>
      </c>
      <c r="AZ40" s="6">
        <v>1</v>
      </c>
      <c r="BA40" s="6">
        <v>27</v>
      </c>
      <c r="BB40" s="6">
        <v>1</v>
      </c>
      <c r="BC40" s="6">
        <v>27</v>
      </c>
      <c r="BD40" s="11">
        <v>1</v>
      </c>
      <c r="BE40" s="6">
        <v>17</v>
      </c>
      <c r="BF40" s="6">
        <v>1</v>
      </c>
      <c r="BG40" s="6">
        <v>18</v>
      </c>
      <c r="BH40" s="6">
        <v>1</v>
      </c>
      <c r="BI40" s="6">
        <v>19</v>
      </c>
      <c r="BJ40" s="72">
        <f t="shared" si="4"/>
        <v>10</v>
      </c>
      <c r="BK40" s="53">
        <f t="shared" si="5"/>
        <v>219</v>
      </c>
      <c r="BL40" s="53">
        <f t="shared" si="6"/>
        <v>10</v>
      </c>
      <c r="BM40" s="53">
        <f t="shared" si="6"/>
        <v>225</v>
      </c>
      <c r="BN40" s="53">
        <f t="shared" si="6"/>
        <v>10</v>
      </c>
      <c r="BO40" s="53">
        <f t="shared" si="6"/>
        <v>226</v>
      </c>
    </row>
    <row r="41" spans="1:67" ht="15.75" customHeight="1">
      <c r="A41" s="60" t="s">
        <v>78</v>
      </c>
      <c r="B41" s="11">
        <v>1</v>
      </c>
      <c r="C41" s="6">
        <v>25</v>
      </c>
      <c r="D41" s="6"/>
      <c r="E41" s="6"/>
      <c r="F41" s="6"/>
      <c r="G41" s="6"/>
      <c r="H41" s="11">
        <v>1</v>
      </c>
      <c r="I41" s="6">
        <v>28</v>
      </c>
      <c r="J41" s="6">
        <v>1</v>
      </c>
      <c r="K41" s="6">
        <v>28</v>
      </c>
      <c r="L41" s="6">
        <v>1</v>
      </c>
      <c r="M41" s="6">
        <v>26</v>
      </c>
      <c r="N41" s="11">
        <v>1</v>
      </c>
      <c r="O41" s="6">
        <v>25</v>
      </c>
      <c r="P41" s="6"/>
      <c r="Q41" s="6"/>
      <c r="R41" s="6"/>
      <c r="S41" s="6"/>
      <c r="T41" s="11"/>
      <c r="U41" s="6"/>
      <c r="V41" s="6"/>
      <c r="W41" s="6"/>
      <c r="X41" s="6"/>
      <c r="Y41" s="6"/>
      <c r="Z41" s="11">
        <v>1</v>
      </c>
      <c r="AA41" s="6">
        <v>28</v>
      </c>
      <c r="AB41" s="6">
        <v>1</v>
      </c>
      <c r="AC41" s="6">
        <v>26</v>
      </c>
      <c r="AD41" s="6">
        <v>1</v>
      </c>
      <c r="AE41" s="6">
        <v>24</v>
      </c>
      <c r="AF41" s="11">
        <v>1</v>
      </c>
      <c r="AG41" s="6">
        <v>25</v>
      </c>
      <c r="AH41" s="6">
        <v>1</v>
      </c>
      <c r="AI41" s="6">
        <v>25</v>
      </c>
      <c r="AJ41" s="6">
        <v>1</v>
      </c>
      <c r="AK41" s="6">
        <v>25</v>
      </c>
      <c r="AL41" s="11">
        <v>1</v>
      </c>
      <c r="AM41" s="6">
        <v>26</v>
      </c>
      <c r="AN41" s="6">
        <v>1</v>
      </c>
      <c r="AO41" s="6">
        <v>22</v>
      </c>
      <c r="AP41" s="6">
        <v>1</v>
      </c>
      <c r="AQ41" s="6">
        <v>19</v>
      </c>
      <c r="AR41" s="11"/>
      <c r="AS41" s="6"/>
      <c r="AT41" s="6"/>
      <c r="AU41" s="6"/>
      <c r="AV41" s="6"/>
      <c r="AW41" s="6"/>
      <c r="AX41" s="11">
        <v>1</v>
      </c>
      <c r="AY41" s="6">
        <v>22</v>
      </c>
      <c r="AZ41" s="6">
        <v>1</v>
      </c>
      <c r="BA41" s="6">
        <v>30</v>
      </c>
      <c r="BB41" s="6">
        <v>1</v>
      </c>
      <c r="BC41" s="6">
        <v>29</v>
      </c>
      <c r="BD41" s="11"/>
      <c r="BE41" s="6"/>
      <c r="BF41" s="6"/>
      <c r="BG41" s="6"/>
      <c r="BH41" s="6"/>
      <c r="BI41" s="6"/>
      <c r="BJ41" s="72">
        <f t="shared" si="4"/>
        <v>7</v>
      </c>
      <c r="BK41" s="53">
        <f t="shared" si="5"/>
        <v>179</v>
      </c>
      <c r="BL41" s="53">
        <f t="shared" si="6"/>
        <v>5</v>
      </c>
      <c r="BM41" s="53">
        <f t="shared" si="6"/>
        <v>131</v>
      </c>
      <c r="BN41" s="53">
        <f t="shared" si="6"/>
        <v>5</v>
      </c>
      <c r="BO41" s="53">
        <f t="shared" si="6"/>
        <v>123</v>
      </c>
    </row>
    <row r="42" spans="1:67" ht="15.75" customHeight="1">
      <c r="A42" s="60" t="s">
        <v>79</v>
      </c>
      <c r="B42" s="11"/>
      <c r="C42" s="6"/>
      <c r="D42" s="6"/>
      <c r="E42" s="6"/>
      <c r="F42" s="6"/>
      <c r="G42" s="6"/>
      <c r="H42" s="11"/>
      <c r="I42" s="6"/>
      <c r="J42" s="6"/>
      <c r="K42" s="6"/>
      <c r="L42" s="6"/>
      <c r="M42" s="6"/>
      <c r="N42" s="11"/>
      <c r="O42" s="6"/>
      <c r="P42" s="6"/>
      <c r="Q42" s="6"/>
      <c r="R42" s="6"/>
      <c r="S42" s="6"/>
      <c r="T42" s="11"/>
      <c r="U42" s="6"/>
      <c r="V42" s="6"/>
      <c r="W42" s="6"/>
      <c r="X42" s="6"/>
      <c r="Y42" s="6"/>
      <c r="Z42" s="11">
        <v>1</v>
      </c>
      <c r="AA42" s="6">
        <v>25</v>
      </c>
      <c r="AB42" s="6">
        <v>1</v>
      </c>
      <c r="AC42" s="6">
        <v>25</v>
      </c>
      <c r="AD42" s="6">
        <v>1</v>
      </c>
      <c r="AE42" s="6">
        <v>25</v>
      </c>
      <c r="AF42" s="11">
        <v>1</v>
      </c>
      <c r="AG42" s="6">
        <v>27</v>
      </c>
      <c r="AH42" s="6">
        <v>1</v>
      </c>
      <c r="AI42" s="6">
        <v>26</v>
      </c>
      <c r="AJ42" s="6">
        <v>1</v>
      </c>
      <c r="AK42" s="6">
        <v>25</v>
      </c>
      <c r="AL42" s="11">
        <v>1</v>
      </c>
      <c r="AM42" s="6">
        <v>18</v>
      </c>
      <c r="AN42" s="6">
        <v>1</v>
      </c>
      <c r="AO42" s="6">
        <v>21</v>
      </c>
      <c r="AP42" s="6">
        <v>1</v>
      </c>
      <c r="AQ42" s="6">
        <v>20</v>
      </c>
      <c r="AR42" s="11"/>
      <c r="AS42" s="6"/>
      <c r="AT42" s="6"/>
      <c r="AU42" s="6"/>
      <c r="AV42" s="6"/>
      <c r="AW42" s="6"/>
      <c r="AX42" s="11">
        <v>1</v>
      </c>
      <c r="AY42" s="6">
        <v>19</v>
      </c>
      <c r="AZ42" s="6"/>
      <c r="BA42" s="6"/>
      <c r="BB42" s="6"/>
      <c r="BC42" s="6"/>
      <c r="BD42" s="11"/>
      <c r="BE42" s="6"/>
      <c r="BF42" s="6"/>
      <c r="BG42" s="6"/>
      <c r="BH42" s="6"/>
      <c r="BI42" s="6"/>
      <c r="BJ42" s="72">
        <f t="shared" si="4"/>
        <v>4</v>
      </c>
      <c r="BK42" s="53">
        <f t="shared" si="5"/>
        <v>89</v>
      </c>
      <c r="BL42" s="53">
        <f t="shared" si="6"/>
        <v>3</v>
      </c>
      <c r="BM42" s="53">
        <f t="shared" si="6"/>
        <v>72</v>
      </c>
      <c r="BN42" s="53">
        <f t="shared" si="6"/>
        <v>3</v>
      </c>
      <c r="BO42" s="53">
        <f t="shared" si="6"/>
        <v>70</v>
      </c>
    </row>
    <row r="43" spans="1:67" ht="15.75" customHeight="1">
      <c r="A43" s="60" t="s">
        <v>80</v>
      </c>
      <c r="B43" s="11"/>
      <c r="C43" s="6"/>
      <c r="D43" s="6"/>
      <c r="E43" s="6"/>
      <c r="F43" s="6"/>
      <c r="G43" s="6"/>
      <c r="H43" s="11"/>
      <c r="I43" s="6"/>
      <c r="J43" s="6"/>
      <c r="K43" s="6"/>
      <c r="L43" s="6"/>
      <c r="M43" s="6"/>
      <c r="N43" s="11"/>
      <c r="O43" s="6"/>
      <c r="P43" s="6"/>
      <c r="Q43" s="6"/>
      <c r="R43" s="6"/>
      <c r="S43" s="6"/>
      <c r="T43" s="11"/>
      <c r="U43" s="6"/>
      <c r="V43" s="6"/>
      <c r="W43" s="6"/>
      <c r="X43" s="6"/>
      <c r="Y43" s="6"/>
      <c r="Z43" s="11"/>
      <c r="AA43" s="6"/>
      <c r="AB43" s="6"/>
      <c r="AC43" s="6"/>
      <c r="AD43" s="6"/>
      <c r="AE43" s="6"/>
      <c r="AF43" s="11"/>
      <c r="AG43" s="6"/>
      <c r="AH43" s="6"/>
      <c r="AI43" s="6"/>
      <c r="AJ43" s="6"/>
      <c r="AK43" s="6"/>
      <c r="AL43" s="11">
        <v>1</v>
      </c>
      <c r="AM43" s="6">
        <v>25</v>
      </c>
      <c r="AN43" s="6">
        <v>1</v>
      </c>
      <c r="AO43" s="6">
        <v>25</v>
      </c>
      <c r="AP43" s="6">
        <v>1</v>
      </c>
      <c r="AQ43" s="6">
        <v>25</v>
      </c>
      <c r="AR43" s="11"/>
      <c r="AS43" s="6"/>
      <c r="AT43" s="6"/>
      <c r="AU43" s="6"/>
      <c r="AV43" s="6"/>
      <c r="AW43" s="6"/>
      <c r="AX43" s="11"/>
      <c r="AY43" s="6"/>
      <c r="AZ43" s="6"/>
      <c r="BA43" s="6"/>
      <c r="BB43" s="6"/>
      <c r="BC43" s="6"/>
      <c r="BD43" s="11"/>
      <c r="BE43" s="6"/>
      <c r="BF43" s="6"/>
      <c r="BG43" s="6"/>
      <c r="BH43" s="6"/>
      <c r="BI43" s="6"/>
      <c r="BJ43" s="72">
        <f t="shared" si="4"/>
        <v>1</v>
      </c>
      <c r="BK43" s="53">
        <f t="shared" si="5"/>
        <v>25</v>
      </c>
      <c r="BL43" s="53">
        <f t="shared" si="6"/>
        <v>1</v>
      </c>
      <c r="BM43" s="53">
        <f t="shared" si="6"/>
        <v>25</v>
      </c>
      <c r="BN43" s="53">
        <f t="shared" si="6"/>
        <v>1</v>
      </c>
      <c r="BO43" s="53">
        <f t="shared" si="6"/>
        <v>25</v>
      </c>
    </row>
    <row r="44" spans="1:67" ht="15.75" customHeight="1">
      <c r="A44" s="62" t="s">
        <v>81</v>
      </c>
      <c r="B44" s="67">
        <f aca="true" t="shared" si="7" ref="B44:BM44">SUM(B24:B43)</f>
        <v>8</v>
      </c>
      <c r="C44" s="54">
        <f t="shared" si="7"/>
        <v>185</v>
      </c>
      <c r="D44" s="83">
        <f t="shared" si="7"/>
        <v>8</v>
      </c>
      <c r="E44" s="83">
        <f t="shared" si="7"/>
        <v>187</v>
      </c>
      <c r="F44" s="83">
        <f t="shared" si="7"/>
        <v>8</v>
      </c>
      <c r="G44" s="84">
        <f t="shared" si="7"/>
        <v>182</v>
      </c>
      <c r="H44" s="85">
        <f t="shared" si="7"/>
        <v>10</v>
      </c>
      <c r="I44" s="83">
        <f t="shared" si="7"/>
        <v>235</v>
      </c>
      <c r="J44" s="83">
        <f t="shared" si="7"/>
        <v>10</v>
      </c>
      <c r="K44" s="83">
        <f t="shared" si="7"/>
        <v>229</v>
      </c>
      <c r="L44" s="83">
        <f t="shared" si="7"/>
        <v>10</v>
      </c>
      <c r="M44" s="84">
        <f t="shared" si="7"/>
        <v>232</v>
      </c>
      <c r="N44" s="85">
        <f t="shared" si="7"/>
        <v>9</v>
      </c>
      <c r="O44" s="83">
        <f t="shared" si="7"/>
        <v>195</v>
      </c>
      <c r="P44" s="83">
        <f t="shared" si="7"/>
        <v>8</v>
      </c>
      <c r="Q44" s="83">
        <f t="shared" si="7"/>
        <v>162</v>
      </c>
      <c r="R44" s="83">
        <f t="shared" si="7"/>
        <v>8</v>
      </c>
      <c r="S44" s="84">
        <f t="shared" si="7"/>
        <v>167</v>
      </c>
      <c r="T44" s="85">
        <f t="shared" si="7"/>
        <v>5</v>
      </c>
      <c r="U44" s="83">
        <f t="shared" si="7"/>
        <v>92</v>
      </c>
      <c r="V44" s="83">
        <f t="shared" si="7"/>
        <v>5</v>
      </c>
      <c r="W44" s="83">
        <f t="shared" si="7"/>
        <v>96</v>
      </c>
      <c r="X44" s="83">
        <f t="shared" si="7"/>
        <v>5</v>
      </c>
      <c r="Y44" s="84">
        <f t="shared" si="7"/>
        <v>92</v>
      </c>
      <c r="Z44" s="85">
        <f t="shared" si="7"/>
        <v>15</v>
      </c>
      <c r="AA44" s="83">
        <f t="shared" si="7"/>
        <v>355</v>
      </c>
      <c r="AB44" s="83">
        <f t="shared" si="7"/>
        <v>15</v>
      </c>
      <c r="AC44" s="83">
        <f t="shared" si="7"/>
        <v>341</v>
      </c>
      <c r="AD44" s="83">
        <f t="shared" si="7"/>
        <v>15</v>
      </c>
      <c r="AE44" s="84">
        <f t="shared" si="7"/>
        <v>333</v>
      </c>
      <c r="AF44" s="85">
        <f t="shared" si="7"/>
        <v>16</v>
      </c>
      <c r="AG44" s="83">
        <f t="shared" si="7"/>
        <v>410</v>
      </c>
      <c r="AH44" s="83">
        <f t="shared" si="7"/>
        <v>16</v>
      </c>
      <c r="AI44" s="83">
        <f t="shared" si="7"/>
        <v>408</v>
      </c>
      <c r="AJ44" s="83">
        <f t="shared" si="7"/>
        <v>16</v>
      </c>
      <c r="AK44" s="84">
        <f t="shared" si="7"/>
        <v>414</v>
      </c>
      <c r="AL44" s="85">
        <f t="shared" si="7"/>
        <v>16</v>
      </c>
      <c r="AM44" s="83">
        <f t="shared" si="7"/>
        <v>393</v>
      </c>
      <c r="AN44" s="83">
        <f t="shared" si="7"/>
        <v>15</v>
      </c>
      <c r="AO44" s="83">
        <f t="shared" si="7"/>
        <v>370</v>
      </c>
      <c r="AP44" s="83">
        <f t="shared" si="7"/>
        <v>15</v>
      </c>
      <c r="AQ44" s="84">
        <f t="shared" si="7"/>
        <v>370</v>
      </c>
      <c r="AR44" s="85">
        <f t="shared" si="7"/>
        <v>5</v>
      </c>
      <c r="AS44" s="83">
        <f t="shared" si="7"/>
        <v>95</v>
      </c>
      <c r="AT44" s="83">
        <f t="shared" si="7"/>
        <v>5</v>
      </c>
      <c r="AU44" s="83">
        <f t="shared" si="7"/>
        <v>101</v>
      </c>
      <c r="AV44" s="83">
        <f t="shared" si="7"/>
        <v>5</v>
      </c>
      <c r="AW44" s="84">
        <f t="shared" si="7"/>
        <v>101</v>
      </c>
      <c r="AX44" s="85">
        <f t="shared" si="7"/>
        <v>11</v>
      </c>
      <c r="AY44" s="83">
        <f t="shared" si="7"/>
        <v>243</v>
      </c>
      <c r="AZ44" s="83">
        <f t="shared" si="7"/>
        <v>10</v>
      </c>
      <c r="BA44" s="83">
        <f t="shared" si="7"/>
        <v>225</v>
      </c>
      <c r="BB44" s="83">
        <f t="shared" si="7"/>
        <v>9</v>
      </c>
      <c r="BC44" s="84">
        <f t="shared" si="7"/>
        <v>218</v>
      </c>
      <c r="BD44" s="85">
        <f t="shared" si="7"/>
        <v>5</v>
      </c>
      <c r="BE44" s="83">
        <f t="shared" si="7"/>
        <v>81</v>
      </c>
      <c r="BF44" s="83">
        <f t="shared" si="7"/>
        <v>5</v>
      </c>
      <c r="BG44" s="83">
        <f t="shared" si="7"/>
        <v>79</v>
      </c>
      <c r="BH44" s="83">
        <f t="shared" si="7"/>
        <v>5</v>
      </c>
      <c r="BI44" s="84">
        <f t="shared" si="7"/>
        <v>74</v>
      </c>
      <c r="BJ44" s="85">
        <f t="shared" si="7"/>
        <v>100</v>
      </c>
      <c r="BK44" s="83">
        <f t="shared" si="7"/>
        <v>2284</v>
      </c>
      <c r="BL44" s="83">
        <f t="shared" si="7"/>
        <v>97</v>
      </c>
      <c r="BM44" s="83">
        <f t="shared" si="7"/>
        <v>2198</v>
      </c>
      <c r="BN44" s="54">
        <f>SUM(BN24:BN43)</f>
        <v>96</v>
      </c>
      <c r="BO44" s="68">
        <f>SUM(BO24:BO43)</f>
        <v>2183</v>
      </c>
    </row>
    <row r="45" spans="1:67" s="52" customFormat="1" ht="15.75" customHeight="1">
      <c r="A45" s="63" t="s">
        <v>82</v>
      </c>
      <c r="B45" s="75">
        <v>1</v>
      </c>
      <c r="C45" s="51">
        <v>17</v>
      </c>
      <c r="D45" s="51">
        <v>1</v>
      </c>
      <c r="E45" s="51">
        <v>25</v>
      </c>
      <c r="F45" s="51">
        <v>1</v>
      </c>
      <c r="G45" s="51">
        <v>19</v>
      </c>
      <c r="H45" s="75">
        <v>1</v>
      </c>
      <c r="I45" s="51">
        <v>25</v>
      </c>
      <c r="J45" s="51">
        <v>1</v>
      </c>
      <c r="K45" s="51">
        <v>25</v>
      </c>
      <c r="L45" s="51">
        <v>1</v>
      </c>
      <c r="M45" s="51">
        <v>22</v>
      </c>
      <c r="N45" s="75">
        <v>1</v>
      </c>
      <c r="O45" s="51">
        <v>22</v>
      </c>
      <c r="P45" s="51">
        <v>1</v>
      </c>
      <c r="Q45" s="51">
        <v>25</v>
      </c>
      <c r="R45" s="51">
        <v>1</v>
      </c>
      <c r="S45" s="51">
        <v>23</v>
      </c>
      <c r="T45" s="75">
        <v>1</v>
      </c>
      <c r="U45" s="51">
        <v>22</v>
      </c>
      <c r="V45" s="51"/>
      <c r="W45" s="51"/>
      <c r="X45" s="51"/>
      <c r="Y45" s="51"/>
      <c r="Z45" s="75">
        <v>1</v>
      </c>
      <c r="AA45" s="51">
        <v>26</v>
      </c>
      <c r="AB45" s="51">
        <v>1</v>
      </c>
      <c r="AC45" s="51">
        <v>25</v>
      </c>
      <c r="AD45" s="51">
        <v>1</v>
      </c>
      <c r="AE45" s="51">
        <v>23</v>
      </c>
      <c r="AF45" s="75">
        <v>1</v>
      </c>
      <c r="AG45" s="51">
        <v>25</v>
      </c>
      <c r="AH45" s="51">
        <v>1</v>
      </c>
      <c r="AI45" s="51">
        <v>25</v>
      </c>
      <c r="AJ45" s="51">
        <v>1</v>
      </c>
      <c r="AK45" s="51">
        <v>23</v>
      </c>
      <c r="AL45" s="75">
        <v>1</v>
      </c>
      <c r="AM45" s="51">
        <v>22</v>
      </c>
      <c r="AN45" s="51">
        <v>1</v>
      </c>
      <c r="AO45" s="51">
        <v>25</v>
      </c>
      <c r="AP45" s="51">
        <v>1</v>
      </c>
      <c r="AQ45" s="51">
        <v>25</v>
      </c>
      <c r="AR45" s="75"/>
      <c r="AS45" s="51"/>
      <c r="AT45" s="51"/>
      <c r="AU45" s="51"/>
      <c r="AV45" s="51"/>
      <c r="AW45" s="51"/>
      <c r="AX45" s="75">
        <v>1</v>
      </c>
      <c r="AY45" s="51">
        <v>27</v>
      </c>
      <c r="AZ45" s="51">
        <v>1</v>
      </c>
      <c r="BA45" s="51">
        <v>25</v>
      </c>
      <c r="BB45" s="51">
        <v>1</v>
      </c>
      <c r="BC45" s="51">
        <v>28</v>
      </c>
      <c r="BD45" s="75"/>
      <c r="BE45" s="51"/>
      <c r="BF45" s="51"/>
      <c r="BG45" s="51"/>
      <c r="BH45" s="51"/>
      <c r="BI45" s="51"/>
      <c r="BJ45" s="75">
        <f aca="true" t="shared" si="8" ref="BJ45:BK52">B45+H45+N45+T45+Z45+AF45+AL45+AR45+AX45+BD45</f>
        <v>8</v>
      </c>
      <c r="BK45" s="51">
        <f t="shared" si="8"/>
        <v>186</v>
      </c>
      <c r="BL45" s="51">
        <f aca="true" t="shared" si="9" ref="BL45:BO52">D45+J45+P45+V45+AB45+AH45+AN45+AT45+AZ45+BF45</f>
        <v>7</v>
      </c>
      <c r="BM45" s="51">
        <f t="shared" si="9"/>
        <v>175</v>
      </c>
      <c r="BN45" s="51">
        <f t="shared" si="9"/>
        <v>7</v>
      </c>
      <c r="BO45" s="51">
        <f t="shared" si="9"/>
        <v>163</v>
      </c>
    </row>
    <row r="46" spans="1:67" s="52" customFormat="1" ht="15.75" customHeight="1">
      <c r="A46" s="63" t="s">
        <v>83</v>
      </c>
      <c r="B46" s="75"/>
      <c r="C46" s="51"/>
      <c r="D46" s="51"/>
      <c r="E46" s="51"/>
      <c r="F46" s="51"/>
      <c r="G46" s="51"/>
      <c r="H46" s="75"/>
      <c r="I46" s="51"/>
      <c r="J46" s="51"/>
      <c r="K46" s="51"/>
      <c r="L46" s="51"/>
      <c r="M46" s="51"/>
      <c r="N46" s="75"/>
      <c r="O46" s="51"/>
      <c r="P46" s="51"/>
      <c r="Q46" s="51"/>
      <c r="R46" s="51"/>
      <c r="S46" s="51"/>
      <c r="T46" s="75"/>
      <c r="U46" s="51"/>
      <c r="V46" s="51"/>
      <c r="W46" s="51"/>
      <c r="X46" s="51"/>
      <c r="Y46" s="51"/>
      <c r="Z46" s="75">
        <v>1</v>
      </c>
      <c r="AA46" s="51">
        <v>26</v>
      </c>
      <c r="AB46" s="51">
        <v>1</v>
      </c>
      <c r="AC46" s="51">
        <v>25</v>
      </c>
      <c r="AD46" s="51">
        <v>1</v>
      </c>
      <c r="AE46" s="51">
        <v>22</v>
      </c>
      <c r="AF46" s="75">
        <v>1</v>
      </c>
      <c r="AG46" s="51">
        <v>25</v>
      </c>
      <c r="AH46" s="51">
        <v>1</v>
      </c>
      <c r="AI46" s="51">
        <v>25</v>
      </c>
      <c r="AJ46" s="51">
        <v>1</v>
      </c>
      <c r="AK46" s="51">
        <v>25</v>
      </c>
      <c r="AL46" s="75">
        <v>1</v>
      </c>
      <c r="AM46" s="51">
        <v>20</v>
      </c>
      <c r="AN46" s="51">
        <v>1</v>
      </c>
      <c r="AO46" s="51">
        <v>25</v>
      </c>
      <c r="AP46" s="51">
        <v>1</v>
      </c>
      <c r="AQ46" s="51">
        <v>25</v>
      </c>
      <c r="AR46" s="75"/>
      <c r="AS46" s="51"/>
      <c r="AT46" s="51"/>
      <c r="AU46" s="51"/>
      <c r="AV46" s="51"/>
      <c r="AW46" s="51"/>
      <c r="AX46" s="75"/>
      <c r="AY46" s="51"/>
      <c r="AZ46" s="51"/>
      <c r="BA46" s="51"/>
      <c r="BB46" s="51"/>
      <c r="BC46" s="51"/>
      <c r="BD46" s="75"/>
      <c r="BE46" s="51"/>
      <c r="BF46" s="51"/>
      <c r="BG46" s="51"/>
      <c r="BH46" s="51"/>
      <c r="BI46" s="51"/>
      <c r="BJ46" s="75">
        <f t="shared" si="8"/>
        <v>3</v>
      </c>
      <c r="BK46" s="51">
        <f t="shared" si="8"/>
        <v>71</v>
      </c>
      <c r="BL46" s="51">
        <f t="shared" si="9"/>
        <v>3</v>
      </c>
      <c r="BM46" s="51">
        <f t="shared" si="9"/>
        <v>75</v>
      </c>
      <c r="BN46" s="51">
        <f t="shared" si="9"/>
        <v>3</v>
      </c>
      <c r="BO46" s="51">
        <f t="shared" si="9"/>
        <v>72</v>
      </c>
    </row>
    <row r="47" spans="1:67" s="52" customFormat="1" ht="15.75" customHeight="1">
      <c r="A47" s="63" t="s">
        <v>84</v>
      </c>
      <c r="B47" s="75"/>
      <c r="C47" s="51"/>
      <c r="D47" s="51"/>
      <c r="E47" s="51"/>
      <c r="F47" s="51"/>
      <c r="G47" s="51"/>
      <c r="H47" s="75"/>
      <c r="I47" s="51"/>
      <c r="J47" s="51"/>
      <c r="K47" s="51"/>
      <c r="L47" s="51"/>
      <c r="M47" s="51"/>
      <c r="N47" s="75"/>
      <c r="O47" s="51"/>
      <c r="P47" s="51"/>
      <c r="Q47" s="51"/>
      <c r="R47" s="51"/>
      <c r="S47" s="51"/>
      <c r="T47" s="75"/>
      <c r="U47" s="51"/>
      <c r="V47" s="51"/>
      <c r="W47" s="51"/>
      <c r="X47" s="51"/>
      <c r="Y47" s="51"/>
      <c r="Z47" s="75"/>
      <c r="AA47" s="51"/>
      <c r="AB47" s="51"/>
      <c r="AC47" s="51"/>
      <c r="AD47" s="51"/>
      <c r="AE47" s="51"/>
      <c r="AF47" s="75">
        <v>1</v>
      </c>
      <c r="AG47" s="51">
        <v>23</v>
      </c>
      <c r="AH47" s="51">
        <v>1</v>
      </c>
      <c r="AI47" s="51">
        <v>25</v>
      </c>
      <c r="AJ47" s="51">
        <v>1</v>
      </c>
      <c r="AK47" s="51">
        <v>25</v>
      </c>
      <c r="AL47" s="75">
        <v>1</v>
      </c>
      <c r="AM47" s="51">
        <v>25</v>
      </c>
      <c r="AN47" s="51">
        <v>1</v>
      </c>
      <c r="AO47" s="51">
        <v>25</v>
      </c>
      <c r="AP47" s="51">
        <v>1</v>
      </c>
      <c r="AQ47" s="51">
        <v>20</v>
      </c>
      <c r="AR47" s="75"/>
      <c r="AS47" s="51"/>
      <c r="AT47" s="51"/>
      <c r="AU47" s="51"/>
      <c r="AV47" s="51"/>
      <c r="AW47" s="51"/>
      <c r="AX47" s="75"/>
      <c r="AY47" s="51"/>
      <c r="AZ47" s="51"/>
      <c r="BA47" s="51"/>
      <c r="BB47" s="51"/>
      <c r="BC47" s="51"/>
      <c r="BD47" s="75"/>
      <c r="BE47" s="51"/>
      <c r="BF47" s="51"/>
      <c r="BG47" s="51"/>
      <c r="BH47" s="51"/>
      <c r="BI47" s="51"/>
      <c r="BJ47" s="75">
        <f t="shared" si="8"/>
        <v>2</v>
      </c>
      <c r="BK47" s="51">
        <f t="shared" si="8"/>
        <v>48</v>
      </c>
      <c r="BL47" s="51">
        <f t="shared" si="9"/>
        <v>2</v>
      </c>
      <c r="BM47" s="51">
        <f t="shared" si="9"/>
        <v>50</v>
      </c>
      <c r="BN47" s="51">
        <f t="shared" si="9"/>
        <v>2</v>
      </c>
      <c r="BO47" s="51">
        <f t="shared" si="9"/>
        <v>45</v>
      </c>
    </row>
    <row r="48" spans="1:67" s="52" customFormat="1" ht="15.75" customHeight="1" hidden="1" outlineLevel="1">
      <c r="A48" s="63" t="s">
        <v>85</v>
      </c>
      <c r="B48" s="75"/>
      <c r="C48" s="51"/>
      <c r="D48" s="51"/>
      <c r="E48" s="51"/>
      <c r="F48" s="51"/>
      <c r="G48" s="51"/>
      <c r="H48" s="75"/>
      <c r="I48" s="51"/>
      <c r="J48" s="51"/>
      <c r="K48" s="51"/>
      <c r="L48" s="51"/>
      <c r="M48" s="51"/>
      <c r="N48" s="75"/>
      <c r="O48" s="51"/>
      <c r="P48" s="51"/>
      <c r="Q48" s="51"/>
      <c r="R48" s="51"/>
      <c r="S48" s="51"/>
      <c r="T48" s="75"/>
      <c r="U48" s="51"/>
      <c r="V48" s="51"/>
      <c r="W48" s="51"/>
      <c r="X48" s="51"/>
      <c r="Y48" s="51"/>
      <c r="Z48" s="75"/>
      <c r="AA48" s="51"/>
      <c r="AB48" s="51"/>
      <c r="AC48" s="51"/>
      <c r="AD48" s="51"/>
      <c r="AE48" s="51"/>
      <c r="AF48" s="75"/>
      <c r="AG48" s="51"/>
      <c r="AH48" s="51"/>
      <c r="AI48" s="51"/>
      <c r="AJ48" s="51"/>
      <c r="AK48" s="51"/>
      <c r="AL48" s="75"/>
      <c r="AM48" s="51"/>
      <c r="AN48" s="51"/>
      <c r="AO48" s="51"/>
      <c r="AP48" s="51"/>
      <c r="AQ48" s="51"/>
      <c r="AR48" s="75"/>
      <c r="AS48" s="51"/>
      <c r="AT48" s="51"/>
      <c r="AU48" s="51"/>
      <c r="AV48" s="51"/>
      <c r="AW48" s="51"/>
      <c r="AX48" s="75"/>
      <c r="AY48" s="51"/>
      <c r="AZ48" s="51"/>
      <c r="BA48" s="51"/>
      <c r="BB48" s="51"/>
      <c r="BC48" s="51"/>
      <c r="BD48" s="75"/>
      <c r="BE48" s="51"/>
      <c r="BF48" s="51"/>
      <c r="BG48" s="51"/>
      <c r="BH48" s="51"/>
      <c r="BI48" s="51"/>
      <c r="BJ48" s="75">
        <f t="shared" si="8"/>
        <v>0</v>
      </c>
      <c r="BK48" s="51">
        <f t="shared" si="8"/>
        <v>0</v>
      </c>
      <c r="BL48" s="51">
        <f t="shared" si="9"/>
        <v>0</v>
      </c>
      <c r="BM48" s="51">
        <f t="shared" si="9"/>
        <v>0</v>
      </c>
      <c r="BN48" s="51">
        <f t="shared" si="9"/>
        <v>0</v>
      </c>
      <c r="BO48" s="51">
        <f t="shared" si="9"/>
        <v>0</v>
      </c>
    </row>
    <row r="49" spans="1:67" ht="15.75" customHeight="1" collapsed="1">
      <c r="A49" s="64" t="s">
        <v>86</v>
      </c>
      <c r="B49" s="11">
        <v>1</v>
      </c>
      <c r="C49" s="6">
        <v>21</v>
      </c>
      <c r="D49" s="6">
        <v>1</v>
      </c>
      <c r="E49" s="6">
        <v>17</v>
      </c>
      <c r="F49" s="6">
        <v>1</v>
      </c>
      <c r="G49" s="6">
        <v>18</v>
      </c>
      <c r="H49" s="11">
        <v>1</v>
      </c>
      <c r="I49" s="6">
        <v>27</v>
      </c>
      <c r="J49" s="6">
        <v>1</v>
      </c>
      <c r="K49" s="6">
        <v>24</v>
      </c>
      <c r="L49" s="6">
        <v>1</v>
      </c>
      <c r="M49" s="6">
        <v>24</v>
      </c>
      <c r="N49" s="73">
        <v>1</v>
      </c>
      <c r="O49" s="74">
        <v>14</v>
      </c>
      <c r="P49" s="6">
        <v>1</v>
      </c>
      <c r="Q49" s="6">
        <v>19</v>
      </c>
      <c r="R49" s="6">
        <v>1</v>
      </c>
      <c r="S49" s="6">
        <v>20</v>
      </c>
      <c r="T49" s="11">
        <v>1</v>
      </c>
      <c r="U49" s="6">
        <v>14</v>
      </c>
      <c r="V49" s="6">
        <v>1</v>
      </c>
      <c r="W49" s="6">
        <v>19</v>
      </c>
      <c r="X49" s="6">
        <v>1</v>
      </c>
      <c r="Y49" s="6">
        <v>19</v>
      </c>
      <c r="Z49" s="11">
        <v>1</v>
      </c>
      <c r="AA49" s="6">
        <v>20</v>
      </c>
      <c r="AB49" s="6">
        <v>1</v>
      </c>
      <c r="AC49" s="6">
        <v>25</v>
      </c>
      <c r="AD49" s="6">
        <v>1</v>
      </c>
      <c r="AE49" s="6">
        <v>22</v>
      </c>
      <c r="AF49" s="11">
        <v>1</v>
      </c>
      <c r="AG49" s="6">
        <v>22</v>
      </c>
      <c r="AH49" s="6">
        <v>1</v>
      </c>
      <c r="AI49" s="6">
        <v>25</v>
      </c>
      <c r="AJ49" s="6">
        <v>1</v>
      </c>
      <c r="AK49" s="6">
        <v>25</v>
      </c>
      <c r="AL49" s="11">
        <v>1</v>
      </c>
      <c r="AM49" s="6">
        <v>25</v>
      </c>
      <c r="AN49" s="6">
        <v>1</v>
      </c>
      <c r="AO49" s="6">
        <v>22</v>
      </c>
      <c r="AP49" s="6">
        <v>1</v>
      </c>
      <c r="AQ49" s="6">
        <v>29</v>
      </c>
      <c r="AR49" s="11"/>
      <c r="AS49" s="6"/>
      <c r="AT49" s="6"/>
      <c r="AU49" s="6"/>
      <c r="AV49" s="6"/>
      <c r="AW49" s="6"/>
      <c r="AX49" s="11">
        <v>1</v>
      </c>
      <c r="AY49" s="6">
        <v>19</v>
      </c>
      <c r="AZ49" s="6">
        <v>1</v>
      </c>
      <c r="BA49" s="6">
        <v>27</v>
      </c>
      <c r="BB49" s="6">
        <v>1</v>
      </c>
      <c r="BC49" s="6">
        <v>26</v>
      </c>
      <c r="BD49" s="11"/>
      <c r="BE49" s="6"/>
      <c r="BF49" s="6"/>
      <c r="BG49" s="6"/>
      <c r="BH49" s="6"/>
      <c r="BI49" s="6"/>
      <c r="BJ49" s="72">
        <f t="shared" si="8"/>
        <v>8</v>
      </c>
      <c r="BK49" s="53">
        <f t="shared" si="8"/>
        <v>162</v>
      </c>
      <c r="BL49" s="53">
        <f t="shared" si="9"/>
        <v>8</v>
      </c>
      <c r="BM49" s="53">
        <f t="shared" si="9"/>
        <v>178</v>
      </c>
      <c r="BN49" s="53">
        <f t="shared" si="9"/>
        <v>8</v>
      </c>
      <c r="BO49" s="53">
        <f t="shared" si="9"/>
        <v>183</v>
      </c>
    </row>
    <row r="50" spans="1:67" ht="15.75" customHeight="1">
      <c r="A50" s="64" t="s">
        <v>87</v>
      </c>
      <c r="B50" s="11"/>
      <c r="C50" s="6"/>
      <c r="D50" s="6"/>
      <c r="E50" s="6"/>
      <c r="F50" s="6"/>
      <c r="G50" s="6"/>
      <c r="H50" s="11"/>
      <c r="I50" s="6"/>
      <c r="J50" s="6"/>
      <c r="K50" s="6"/>
      <c r="L50" s="6"/>
      <c r="M50" s="6"/>
      <c r="N50" s="11"/>
      <c r="O50" s="6"/>
      <c r="P50" s="6"/>
      <c r="Q50" s="6"/>
      <c r="R50" s="6"/>
      <c r="S50" s="6"/>
      <c r="T50" s="11"/>
      <c r="U50" s="6"/>
      <c r="V50" s="6"/>
      <c r="W50" s="6"/>
      <c r="X50" s="6"/>
      <c r="Y50" s="6"/>
      <c r="Z50" s="11">
        <v>1</v>
      </c>
      <c r="AA50" s="6">
        <v>14</v>
      </c>
      <c r="AB50" s="6">
        <v>1</v>
      </c>
      <c r="AC50" s="6">
        <v>26</v>
      </c>
      <c r="AD50" s="6">
        <v>1</v>
      </c>
      <c r="AE50" s="6">
        <v>25</v>
      </c>
      <c r="AF50" s="11">
        <v>1</v>
      </c>
      <c r="AG50" s="6">
        <v>25</v>
      </c>
      <c r="AH50" s="6">
        <v>1</v>
      </c>
      <c r="AI50" s="6">
        <v>25</v>
      </c>
      <c r="AJ50" s="6">
        <v>1</v>
      </c>
      <c r="AK50" s="6">
        <v>20</v>
      </c>
      <c r="AL50" s="11">
        <v>1</v>
      </c>
      <c r="AM50" s="6">
        <v>26</v>
      </c>
      <c r="AN50" s="6">
        <v>1</v>
      </c>
      <c r="AO50" s="6">
        <v>21</v>
      </c>
      <c r="AP50" s="6">
        <v>1</v>
      </c>
      <c r="AQ50" s="6">
        <v>29</v>
      </c>
      <c r="AR50" s="11"/>
      <c r="AS50" s="6"/>
      <c r="AT50" s="6"/>
      <c r="AU50" s="6"/>
      <c r="AV50" s="6"/>
      <c r="AW50" s="6"/>
      <c r="AX50" s="11">
        <v>1</v>
      </c>
      <c r="AY50" s="6">
        <v>22</v>
      </c>
      <c r="AZ50" s="6"/>
      <c r="BA50" s="6"/>
      <c r="BB50" s="6"/>
      <c r="BC50" s="6"/>
      <c r="BD50" s="11"/>
      <c r="BE50" s="6"/>
      <c r="BF50" s="6"/>
      <c r="BG50" s="6"/>
      <c r="BH50" s="6"/>
      <c r="BI50" s="6"/>
      <c r="BJ50" s="72">
        <f t="shared" si="8"/>
        <v>4</v>
      </c>
      <c r="BK50" s="53">
        <f t="shared" si="8"/>
        <v>87</v>
      </c>
      <c r="BL50" s="53">
        <f t="shared" si="9"/>
        <v>3</v>
      </c>
      <c r="BM50" s="53">
        <f t="shared" si="9"/>
        <v>72</v>
      </c>
      <c r="BN50" s="53">
        <f t="shared" si="9"/>
        <v>3</v>
      </c>
      <c r="BO50" s="53">
        <f t="shared" si="9"/>
        <v>74</v>
      </c>
    </row>
    <row r="51" spans="1:67" ht="15.75" customHeight="1">
      <c r="A51" s="64" t="s">
        <v>88</v>
      </c>
      <c r="B51" s="11"/>
      <c r="C51" s="6"/>
      <c r="D51" s="6"/>
      <c r="E51" s="6"/>
      <c r="F51" s="6"/>
      <c r="G51" s="6"/>
      <c r="H51" s="11"/>
      <c r="I51" s="6"/>
      <c r="J51" s="6"/>
      <c r="K51" s="6"/>
      <c r="L51" s="6"/>
      <c r="M51" s="6"/>
      <c r="N51" s="11"/>
      <c r="O51" s="6"/>
      <c r="P51" s="6"/>
      <c r="Q51" s="6"/>
      <c r="R51" s="6"/>
      <c r="S51" s="6"/>
      <c r="T51" s="11"/>
      <c r="U51" s="6"/>
      <c r="V51" s="6"/>
      <c r="W51" s="6"/>
      <c r="X51" s="6"/>
      <c r="Y51" s="6"/>
      <c r="Z51" s="11"/>
      <c r="AA51" s="6"/>
      <c r="AB51" s="6"/>
      <c r="AC51" s="6"/>
      <c r="AD51" s="6"/>
      <c r="AE51" s="6"/>
      <c r="AF51" s="11">
        <v>1</v>
      </c>
      <c r="AG51" s="6">
        <v>18</v>
      </c>
      <c r="AH51" s="6">
        <v>1</v>
      </c>
      <c r="AI51" s="6">
        <v>25</v>
      </c>
      <c r="AJ51" s="6">
        <v>1</v>
      </c>
      <c r="AK51" s="6">
        <v>25</v>
      </c>
      <c r="AL51" s="11"/>
      <c r="AM51" s="6"/>
      <c r="AN51" s="6">
        <v>1</v>
      </c>
      <c r="AO51" s="6">
        <v>22</v>
      </c>
      <c r="AP51" s="6"/>
      <c r="AQ51" s="6"/>
      <c r="AR51" s="11"/>
      <c r="AS51" s="6"/>
      <c r="AT51" s="6"/>
      <c r="AU51" s="6"/>
      <c r="AV51" s="6"/>
      <c r="AW51" s="6"/>
      <c r="AX51" s="11"/>
      <c r="AY51" s="6"/>
      <c r="AZ51" s="6"/>
      <c r="BA51" s="6"/>
      <c r="BB51" s="6"/>
      <c r="BC51" s="6"/>
      <c r="BD51" s="11"/>
      <c r="BE51" s="6"/>
      <c r="BF51" s="6"/>
      <c r="BG51" s="6"/>
      <c r="BH51" s="6"/>
      <c r="BI51" s="6"/>
      <c r="BJ51" s="72">
        <f t="shared" si="8"/>
        <v>1</v>
      </c>
      <c r="BK51" s="53">
        <f t="shared" si="8"/>
        <v>18</v>
      </c>
      <c r="BL51" s="53">
        <f t="shared" si="9"/>
        <v>2</v>
      </c>
      <c r="BM51" s="53">
        <f t="shared" si="9"/>
        <v>47</v>
      </c>
      <c r="BN51" s="53">
        <f>F51+L51+R51+X51+AD51+AJ51+AP51+AV51+BB51+BH51</f>
        <v>1</v>
      </c>
      <c r="BO51" s="53">
        <f t="shared" si="9"/>
        <v>25</v>
      </c>
    </row>
    <row r="52" spans="1:67" ht="15.75" customHeight="1" hidden="1" outlineLevel="1">
      <c r="A52" s="64" t="s">
        <v>89</v>
      </c>
      <c r="B52" s="11"/>
      <c r="C52" s="6"/>
      <c r="D52" s="6"/>
      <c r="E52" s="6"/>
      <c r="F52" s="6">
        <f>D52-B52</f>
        <v>0</v>
      </c>
      <c r="G52" s="6">
        <f>E52-C52</f>
        <v>0</v>
      </c>
      <c r="H52" s="11"/>
      <c r="I52" s="6"/>
      <c r="J52" s="6"/>
      <c r="K52" s="6"/>
      <c r="L52" s="6">
        <f>J52-H52</f>
        <v>0</v>
      </c>
      <c r="M52" s="6">
        <f>K52-I52</f>
        <v>0</v>
      </c>
      <c r="N52" s="11"/>
      <c r="O52" s="6"/>
      <c r="P52" s="6"/>
      <c r="Q52" s="6"/>
      <c r="R52" s="6">
        <f>P52-N52</f>
        <v>0</v>
      </c>
      <c r="S52" s="6">
        <f>Q52-O52</f>
        <v>0</v>
      </c>
      <c r="T52" s="11"/>
      <c r="U52" s="6"/>
      <c r="V52" s="6"/>
      <c r="W52" s="6"/>
      <c r="X52" s="6">
        <f>V52-T52</f>
        <v>0</v>
      </c>
      <c r="Y52" s="6">
        <f>W52-U52</f>
        <v>0</v>
      </c>
      <c r="Z52" s="11"/>
      <c r="AA52" s="6"/>
      <c r="AB52" s="6"/>
      <c r="AC52" s="6"/>
      <c r="AD52" s="6">
        <f>AB52-Z52</f>
        <v>0</v>
      </c>
      <c r="AE52" s="6">
        <f>AC52-AA52</f>
        <v>0</v>
      </c>
      <c r="AF52" s="11">
        <v>1</v>
      </c>
      <c r="AG52" s="6">
        <v>19</v>
      </c>
      <c r="AH52" s="6"/>
      <c r="AI52" s="6"/>
      <c r="AJ52" s="6"/>
      <c r="AK52" s="6"/>
      <c r="AL52" s="11"/>
      <c r="AM52" s="6"/>
      <c r="AN52" s="6"/>
      <c r="AO52" s="6"/>
      <c r="AP52" s="6">
        <f>AN52-AL52</f>
        <v>0</v>
      </c>
      <c r="AQ52" s="6">
        <f>AO52-AM52</f>
        <v>0</v>
      </c>
      <c r="AR52" s="11"/>
      <c r="AS52" s="6"/>
      <c r="AT52" s="6"/>
      <c r="AU52" s="6"/>
      <c r="AV52" s="6">
        <f>AT52-AR52</f>
        <v>0</v>
      </c>
      <c r="AW52" s="6">
        <f>AU52-AS52</f>
        <v>0</v>
      </c>
      <c r="AX52" s="11"/>
      <c r="AY52" s="6"/>
      <c r="AZ52" s="6"/>
      <c r="BA52" s="6"/>
      <c r="BB52" s="6">
        <f>AZ52-AX52</f>
        <v>0</v>
      </c>
      <c r="BC52" s="6">
        <f>BA52-AY52</f>
        <v>0</v>
      </c>
      <c r="BD52" s="11"/>
      <c r="BE52" s="6"/>
      <c r="BF52" s="6"/>
      <c r="BG52" s="6"/>
      <c r="BH52" s="6">
        <f>BF52-BD52</f>
        <v>0</v>
      </c>
      <c r="BI52" s="6">
        <f>BG52-BE52</f>
        <v>0</v>
      </c>
      <c r="BJ52" s="72">
        <f t="shared" si="8"/>
        <v>1</v>
      </c>
      <c r="BK52" s="53">
        <f t="shared" si="8"/>
        <v>19</v>
      </c>
      <c r="BL52" s="53">
        <f t="shared" si="9"/>
        <v>0</v>
      </c>
      <c r="BM52" s="53">
        <f t="shared" si="9"/>
        <v>0</v>
      </c>
      <c r="BN52" s="53">
        <f t="shared" si="9"/>
        <v>0</v>
      </c>
      <c r="BO52" s="53">
        <f t="shared" si="9"/>
        <v>0</v>
      </c>
    </row>
    <row r="53" spans="1:67" ht="15.75" customHeight="1" collapsed="1">
      <c r="A53" s="65" t="s">
        <v>90</v>
      </c>
      <c r="B53" s="67">
        <f aca="true" t="shared" si="10" ref="B53:BM53">SUM(B45:B52)</f>
        <v>2</v>
      </c>
      <c r="C53" s="54">
        <f t="shared" si="10"/>
        <v>38</v>
      </c>
      <c r="D53" s="86">
        <f t="shared" si="10"/>
        <v>2</v>
      </c>
      <c r="E53" s="86">
        <f t="shared" si="10"/>
        <v>42</v>
      </c>
      <c r="F53" s="86">
        <f t="shared" si="10"/>
        <v>2</v>
      </c>
      <c r="G53" s="87">
        <f t="shared" si="10"/>
        <v>37</v>
      </c>
      <c r="H53" s="88">
        <f t="shared" si="10"/>
        <v>2</v>
      </c>
      <c r="I53" s="86">
        <f t="shared" si="10"/>
        <v>52</v>
      </c>
      <c r="J53" s="86">
        <f t="shared" si="10"/>
        <v>2</v>
      </c>
      <c r="K53" s="86">
        <f t="shared" si="10"/>
        <v>49</v>
      </c>
      <c r="L53" s="86">
        <f t="shared" si="10"/>
        <v>2</v>
      </c>
      <c r="M53" s="87">
        <f t="shared" si="10"/>
        <v>46</v>
      </c>
      <c r="N53" s="88">
        <f t="shared" si="10"/>
        <v>2</v>
      </c>
      <c r="O53" s="86">
        <f t="shared" si="10"/>
        <v>36</v>
      </c>
      <c r="P53" s="86">
        <f t="shared" si="10"/>
        <v>2</v>
      </c>
      <c r="Q53" s="86">
        <f t="shared" si="10"/>
        <v>44</v>
      </c>
      <c r="R53" s="86">
        <f t="shared" si="10"/>
        <v>2</v>
      </c>
      <c r="S53" s="87">
        <f t="shared" si="10"/>
        <v>43</v>
      </c>
      <c r="T53" s="88">
        <f t="shared" si="10"/>
        <v>2</v>
      </c>
      <c r="U53" s="86">
        <f t="shared" si="10"/>
        <v>36</v>
      </c>
      <c r="V53" s="86">
        <f t="shared" si="10"/>
        <v>1</v>
      </c>
      <c r="W53" s="86">
        <f t="shared" si="10"/>
        <v>19</v>
      </c>
      <c r="X53" s="86">
        <f t="shared" si="10"/>
        <v>1</v>
      </c>
      <c r="Y53" s="87">
        <f t="shared" si="10"/>
        <v>19</v>
      </c>
      <c r="Z53" s="88">
        <f t="shared" si="10"/>
        <v>4</v>
      </c>
      <c r="AA53" s="86">
        <f t="shared" si="10"/>
        <v>86</v>
      </c>
      <c r="AB53" s="86">
        <f t="shared" si="10"/>
        <v>4</v>
      </c>
      <c r="AC53" s="86">
        <f t="shared" si="10"/>
        <v>101</v>
      </c>
      <c r="AD53" s="86">
        <f t="shared" si="10"/>
        <v>4</v>
      </c>
      <c r="AE53" s="87">
        <f t="shared" si="10"/>
        <v>92</v>
      </c>
      <c r="AF53" s="88">
        <f t="shared" si="10"/>
        <v>7</v>
      </c>
      <c r="AG53" s="86">
        <f t="shared" si="10"/>
        <v>157</v>
      </c>
      <c r="AH53" s="86">
        <f t="shared" si="10"/>
        <v>6</v>
      </c>
      <c r="AI53" s="86">
        <f t="shared" si="10"/>
        <v>150</v>
      </c>
      <c r="AJ53" s="86">
        <f t="shared" si="10"/>
        <v>6</v>
      </c>
      <c r="AK53" s="87">
        <f>SUM(AK45:AK52)</f>
        <v>143</v>
      </c>
      <c r="AL53" s="88">
        <f t="shared" si="10"/>
        <v>5</v>
      </c>
      <c r="AM53" s="86">
        <f t="shared" si="10"/>
        <v>118</v>
      </c>
      <c r="AN53" s="86">
        <f t="shared" si="10"/>
        <v>6</v>
      </c>
      <c r="AO53" s="86">
        <f t="shared" si="10"/>
        <v>140</v>
      </c>
      <c r="AP53" s="86">
        <f t="shared" si="10"/>
        <v>5</v>
      </c>
      <c r="AQ53" s="87">
        <f t="shared" si="10"/>
        <v>128</v>
      </c>
      <c r="AR53" s="88">
        <f t="shared" si="10"/>
        <v>0</v>
      </c>
      <c r="AS53" s="86">
        <f t="shared" si="10"/>
        <v>0</v>
      </c>
      <c r="AT53" s="86">
        <f t="shared" si="10"/>
        <v>0</v>
      </c>
      <c r="AU53" s="86">
        <f t="shared" si="10"/>
        <v>0</v>
      </c>
      <c r="AV53" s="86">
        <f t="shared" si="10"/>
        <v>0</v>
      </c>
      <c r="AW53" s="87">
        <f t="shared" si="10"/>
        <v>0</v>
      </c>
      <c r="AX53" s="88">
        <f t="shared" si="10"/>
        <v>3</v>
      </c>
      <c r="AY53" s="86">
        <f t="shared" si="10"/>
        <v>68</v>
      </c>
      <c r="AZ53" s="86">
        <f t="shared" si="10"/>
        <v>2</v>
      </c>
      <c r="BA53" s="86">
        <f t="shared" si="10"/>
        <v>52</v>
      </c>
      <c r="BB53" s="86">
        <f t="shared" si="10"/>
        <v>2</v>
      </c>
      <c r="BC53" s="87">
        <f t="shared" si="10"/>
        <v>54</v>
      </c>
      <c r="BD53" s="88">
        <f t="shared" si="10"/>
        <v>0</v>
      </c>
      <c r="BE53" s="86">
        <f t="shared" si="10"/>
        <v>0</v>
      </c>
      <c r="BF53" s="86">
        <f t="shared" si="10"/>
        <v>0</v>
      </c>
      <c r="BG53" s="86">
        <f t="shared" si="10"/>
        <v>0</v>
      </c>
      <c r="BH53" s="86">
        <f t="shared" si="10"/>
        <v>0</v>
      </c>
      <c r="BI53" s="87">
        <f t="shared" si="10"/>
        <v>0</v>
      </c>
      <c r="BJ53" s="88">
        <f t="shared" si="10"/>
        <v>27</v>
      </c>
      <c r="BK53" s="86">
        <f t="shared" si="10"/>
        <v>591</v>
      </c>
      <c r="BL53" s="86">
        <f t="shared" si="10"/>
        <v>25</v>
      </c>
      <c r="BM53" s="86">
        <f t="shared" si="10"/>
        <v>597</v>
      </c>
      <c r="BN53" s="54">
        <f>SUM(BN45:BN52)</f>
        <v>24</v>
      </c>
      <c r="BO53" s="68">
        <f>SUM(BO45:BO52)</f>
        <v>562</v>
      </c>
    </row>
    <row r="54" spans="1:68" ht="15.75" customHeight="1" thickBot="1">
      <c r="A54" s="66" t="s">
        <v>91</v>
      </c>
      <c r="B54" s="69">
        <f aca="true" t="shared" si="11" ref="B54:BM54">B53+B44+B23</f>
        <v>18</v>
      </c>
      <c r="C54" s="70">
        <f t="shared" si="11"/>
        <v>401</v>
      </c>
      <c r="D54" s="70">
        <f t="shared" si="11"/>
        <v>18</v>
      </c>
      <c r="E54" s="70">
        <f t="shared" si="11"/>
        <v>411</v>
      </c>
      <c r="F54" s="70">
        <f t="shared" si="11"/>
        <v>18</v>
      </c>
      <c r="G54" s="71">
        <f t="shared" si="11"/>
        <v>402</v>
      </c>
      <c r="H54" s="69">
        <f t="shared" si="11"/>
        <v>20</v>
      </c>
      <c r="I54" s="70">
        <f t="shared" si="11"/>
        <v>472</v>
      </c>
      <c r="J54" s="70">
        <f t="shared" si="11"/>
        <v>20</v>
      </c>
      <c r="K54" s="70">
        <f t="shared" si="11"/>
        <v>474</v>
      </c>
      <c r="L54" s="70">
        <f t="shared" si="11"/>
        <v>21</v>
      </c>
      <c r="M54" s="71">
        <f t="shared" si="11"/>
        <v>486</v>
      </c>
      <c r="N54" s="69">
        <f t="shared" si="11"/>
        <v>18</v>
      </c>
      <c r="O54" s="70">
        <f t="shared" si="11"/>
        <v>378</v>
      </c>
      <c r="P54" s="70">
        <f t="shared" si="11"/>
        <v>18</v>
      </c>
      <c r="Q54" s="70">
        <f t="shared" si="11"/>
        <v>385</v>
      </c>
      <c r="R54" s="70">
        <f t="shared" si="11"/>
        <v>18</v>
      </c>
      <c r="S54" s="71">
        <f t="shared" si="11"/>
        <v>382</v>
      </c>
      <c r="T54" s="69">
        <f t="shared" si="11"/>
        <v>11</v>
      </c>
      <c r="U54" s="70">
        <f t="shared" si="11"/>
        <v>223</v>
      </c>
      <c r="V54" s="70">
        <f t="shared" si="11"/>
        <v>10</v>
      </c>
      <c r="W54" s="70">
        <f t="shared" si="11"/>
        <v>206</v>
      </c>
      <c r="X54" s="70">
        <f t="shared" si="11"/>
        <v>10</v>
      </c>
      <c r="Y54" s="71">
        <f t="shared" si="11"/>
        <v>202</v>
      </c>
      <c r="Z54" s="69">
        <f t="shared" si="11"/>
        <v>34</v>
      </c>
      <c r="AA54" s="70">
        <f t="shared" si="11"/>
        <v>795</v>
      </c>
      <c r="AB54" s="70">
        <f t="shared" si="11"/>
        <v>34</v>
      </c>
      <c r="AC54" s="70">
        <f t="shared" si="11"/>
        <v>798</v>
      </c>
      <c r="AD54" s="70">
        <f t="shared" si="11"/>
        <v>33</v>
      </c>
      <c r="AE54" s="71">
        <f t="shared" si="11"/>
        <v>768</v>
      </c>
      <c r="AF54" s="69">
        <f t="shared" si="11"/>
        <v>36</v>
      </c>
      <c r="AG54" s="70">
        <f t="shared" si="11"/>
        <v>895</v>
      </c>
      <c r="AH54" s="70">
        <f t="shared" si="11"/>
        <v>35</v>
      </c>
      <c r="AI54" s="70">
        <f t="shared" si="11"/>
        <v>883</v>
      </c>
      <c r="AJ54" s="70">
        <f t="shared" si="11"/>
        <v>35</v>
      </c>
      <c r="AK54" s="71">
        <f t="shared" si="11"/>
        <v>881</v>
      </c>
      <c r="AL54" s="69">
        <f t="shared" si="11"/>
        <v>34</v>
      </c>
      <c r="AM54" s="70">
        <f t="shared" si="11"/>
        <v>823</v>
      </c>
      <c r="AN54" s="70">
        <f t="shared" si="11"/>
        <v>35</v>
      </c>
      <c r="AO54" s="70">
        <f t="shared" si="11"/>
        <v>847</v>
      </c>
      <c r="AP54" s="70">
        <f t="shared" si="11"/>
        <v>34</v>
      </c>
      <c r="AQ54" s="71">
        <f t="shared" si="11"/>
        <v>844</v>
      </c>
      <c r="AR54" s="69">
        <f t="shared" si="11"/>
        <v>9</v>
      </c>
      <c r="AS54" s="70">
        <f t="shared" si="11"/>
        <v>183</v>
      </c>
      <c r="AT54" s="70">
        <f t="shared" si="11"/>
        <v>9</v>
      </c>
      <c r="AU54" s="70">
        <f t="shared" si="11"/>
        <v>191</v>
      </c>
      <c r="AV54" s="70">
        <f t="shared" si="11"/>
        <v>9</v>
      </c>
      <c r="AW54" s="71">
        <f t="shared" si="11"/>
        <v>196</v>
      </c>
      <c r="AX54" s="69">
        <f t="shared" si="11"/>
        <v>24</v>
      </c>
      <c r="AY54" s="70">
        <f t="shared" si="11"/>
        <v>546</v>
      </c>
      <c r="AZ54" s="70">
        <f t="shared" si="11"/>
        <v>22</v>
      </c>
      <c r="BA54" s="70">
        <f t="shared" si="11"/>
        <v>527</v>
      </c>
      <c r="BB54" s="70">
        <f t="shared" si="11"/>
        <v>21</v>
      </c>
      <c r="BC54" s="71">
        <f t="shared" si="11"/>
        <v>512</v>
      </c>
      <c r="BD54" s="69">
        <f t="shared" si="11"/>
        <v>9</v>
      </c>
      <c r="BE54" s="70">
        <f t="shared" si="11"/>
        <v>146</v>
      </c>
      <c r="BF54" s="70">
        <f t="shared" si="11"/>
        <v>9</v>
      </c>
      <c r="BG54" s="70">
        <f t="shared" si="11"/>
        <v>148</v>
      </c>
      <c r="BH54" s="70">
        <f t="shared" si="11"/>
        <v>9</v>
      </c>
      <c r="BI54" s="71">
        <f t="shared" si="11"/>
        <v>139</v>
      </c>
      <c r="BJ54" s="67">
        <f t="shared" si="11"/>
        <v>213</v>
      </c>
      <c r="BK54" s="54">
        <f t="shared" si="11"/>
        <v>4862</v>
      </c>
      <c r="BL54" s="54">
        <f t="shared" si="11"/>
        <v>210</v>
      </c>
      <c r="BM54" s="54">
        <f t="shared" si="11"/>
        <v>4870</v>
      </c>
      <c r="BN54" s="54">
        <f>BN53+BN44+BN23</f>
        <v>208</v>
      </c>
      <c r="BO54" s="68">
        <f>BO53+BO44+BO23</f>
        <v>4812</v>
      </c>
      <c r="BP54" s="90"/>
    </row>
    <row r="55" spans="1:67" ht="15.75" customHeight="1" thickBot="1">
      <c r="A55" s="6" t="s">
        <v>28</v>
      </c>
      <c r="B55">
        <v>2</v>
      </c>
      <c r="C55">
        <v>34</v>
      </c>
      <c r="D55">
        <v>1</v>
      </c>
      <c r="E55">
        <v>25</v>
      </c>
      <c r="F55" s="6">
        <v>0</v>
      </c>
      <c r="G55" s="6">
        <v>24</v>
      </c>
      <c r="BJ55" s="76">
        <f aca="true" t="shared" si="12" ref="BJ55:BO55">B55+H55+N55+T55+Z55+AF55+AL55+AR55+AX55+BD55</f>
        <v>2</v>
      </c>
      <c r="BK55" s="77">
        <f t="shared" si="12"/>
        <v>34</v>
      </c>
      <c r="BL55" s="77">
        <f t="shared" si="12"/>
        <v>1</v>
      </c>
      <c r="BM55" s="77">
        <f t="shared" si="12"/>
        <v>25</v>
      </c>
      <c r="BN55" s="77">
        <f t="shared" si="12"/>
        <v>0</v>
      </c>
      <c r="BO55" s="77">
        <f t="shared" si="12"/>
        <v>24</v>
      </c>
    </row>
    <row r="56" spans="64:66" s="37" customFormat="1" ht="12">
      <c r="BL56" s="91">
        <f>BM54/BL54</f>
        <v>23.2</v>
      </c>
      <c r="BN56" s="91">
        <f>BO54/BN54</f>
        <v>23.1</v>
      </c>
    </row>
    <row r="57" spans="63:68" s="37" customFormat="1" ht="12.75">
      <c r="BK57" s="91">
        <f>BK54/BJ54</f>
        <v>22.8</v>
      </c>
      <c r="BP57" s="90"/>
    </row>
    <row r="58" s="37" customFormat="1" ht="12"/>
  </sheetData>
  <sheetProtection/>
  <mergeCells count="112">
    <mergeCell ref="C5:C6"/>
    <mergeCell ref="B5:B6"/>
    <mergeCell ref="A3:A6"/>
    <mergeCell ref="BA1:BM1"/>
    <mergeCell ref="B3:G3"/>
    <mergeCell ref="H3:M3"/>
    <mergeCell ref="N3:S3"/>
    <mergeCell ref="T3:Y3"/>
    <mergeCell ref="Z3:AE3"/>
    <mergeCell ref="B4:C4"/>
    <mergeCell ref="D4:E4"/>
    <mergeCell ref="F4:G4"/>
    <mergeCell ref="H4:I4"/>
    <mergeCell ref="AF3:AK3"/>
    <mergeCell ref="AL3:AQ3"/>
    <mergeCell ref="AR3:AW3"/>
    <mergeCell ref="AJ4:AK4"/>
    <mergeCell ref="AL4:AM4"/>
    <mergeCell ref="AN4:AO4"/>
    <mergeCell ref="AP4:AQ4"/>
    <mergeCell ref="AX3:BC3"/>
    <mergeCell ref="BD3:BI3"/>
    <mergeCell ref="AB4:AC4"/>
    <mergeCell ref="AD4:AE4"/>
    <mergeCell ref="AF4:AG4"/>
    <mergeCell ref="AX4:AY4"/>
    <mergeCell ref="AZ4:BA4"/>
    <mergeCell ref="BB4:BC4"/>
    <mergeCell ref="BD4:BE4"/>
    <mergeCell ref="AH4:AI4"/>
    <mergeCell ref="BJ3:BO3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R4:AS4"/>
    <mergeCell ref="BF4:BG4"/>
    <mergeCell ref="BH4:BI4"/>
    <mergeCell ref="BJ4:BK4"/>
    <mergeCell ref="BL4:BM4"/>
    <mergeCell ref="BN4:BO4"/>
    <mergeCell ref="D5:D6"/>
    <mergeCell ref="E5:E6"/>
    <mergeCell ref="F5:F6"/>
    <mergeCell ref="AT4:AU4"/>
    <mergeCell ref="AV4:AW4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V5:AV6"/>
    <mergeCell ref="AJ5:AJ6"/>
    <mergeCell ref="AK5:AK6"/>
    <mergeCell ref="AL5:AL6"/>
    <mergeCell ref="AM5:AM6"/>
    <mergeCell ref="AN5:AN6"/>
    <mergeCell ref="AO5:AO6"/>
    <mergeCell ref="BD5:BD6"/>
    <mergeCell ref="BE5:BE6"/>
    <mergeCell ref="BF5:BF6"/>
    <mergeCell ref="AP5:AP6"/>
    <mergeCell ref="BB5:BB6"/>
    <mergeCell ref="AQ5:AQ6"/>
    <mergeCell ref="AR5:AR6"/>
    <mergeCell ref="AS5:AS6"/>
    <mergeCell ref="AT5:AT6"/>
    <mergeCell ref="AU5:AU6"/>
    <mergeCell ref="AW5:AW6"/>
    <mergeCell ref="AX5:AX6"/>
    <mergeCell ref="AY5:AY6"/>
    <mergeCell ref="AZ5:AZ6"/>
    <mergeCell ref="BA5:BA6"/>
    <mergeCell ref="BC5:BC6"/>
    <mergeCell ref="BG5:BG6"/>
    <mergeCell ref="BO5:BO6"/>
    <mergeCell ref="BI5:BI6"/>
    <mergeCell ref="BJ5:BJ6"/>
    <mergeCell ref="BK5:BK6"/>
    <mergeCell ref="BL5:BL6"/>
    <mergeCell ref="BM5:BM6"/>
    <mergeCell ref="BN5:BN6"/>
    <mergeCell ref="BH5:BH6"/>
  </mergeCells>
  <printOptions/>
  <pageMargins left="0.31496062992125984" right="0" top="0" bottom="0" header="0.5118110236220472" footer="0.5118110236220472"/>
  <pageSetup horizontalDpi="300" verticalDpi="3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P60"/>
  <sheetViews>
    <sheetView zoomScalePageLayoutView="0" workbookViewId="0" topLeftCell="A1">
      <pane xSplit="1" ySplit="9" topLeftCell="F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E13" sqref="AE13"/>
    </sheetView>
  </sheetViews>
  <sheetFormatPr defaultColWidth="9.00390625" defaultRowHeight="12.75" outlineLevelRow="1" outlineLevelCol="1"/>
  <cols>
    <col min="1" max="1" width="12.00390625" style="0" customWidth="1"/>
    <col min="2" max="2" width="6.00390625" style="0" hidden="1" customWidth="1" outlineLevel="1"/>
    <col min="3" max="3" width="5.25390625" style="0" hidden="1" customWidth="1" outlineLevel="1"/>
    <col min="4" max="4" width="6.375" style="0" hidden="1" customWidth="1" outlineLevel="1" collapsed="1"/>
    <col min="5" max="5" width="6.375" style="0" hidden="1" customWidth="1" outlineLevel="1"/>
    <col min="6" max="6" width="9.125" style="0" customWidth="1" collapsed="1"/>
    <col min="7" max="7" width="9.375" style="0" customWidth="1"/>
    <col min="8" max="9" width="6.375" style="0" hidden="1" customWidth="1" outlineLevel="1"/>
    <col min="10" max="10" width="6.375" style="0" hidden="1" customWidth="1" outlineLevel="1" collapsed="1"/>
    <col min="11" max="11" width="6.375" style="0" hidden="1" customWidth="1" outlineLevel="1"/>
    <col min="12" max="12" width="7.75390625" style="0" customWidth="1" collapsed="1"/>
    <col min="13" max="13" width="8.625" style="0" customWidth="1"/>
    <col min="14" max="15" width="6.375" style="0" hidden="1" customWidth="1" outlineLevel="1"/>
    <col min="16" max="16" width="6.375" style="0" hidden="1" customWidth="1" outlineLevel="1" collapsed="1"/>
    <col min="17" max="17" width="6.375" style="0" hidden="1" customWidth="1" outlineLevel="1"/>
    <col min="18" max="18" width="8.125" style="0" customWidth="1" collapsed="1"/>
    <col min="19" max="19" width="7.25390625" style="0" customWidth="1"/>
    <col min="20" max="20" width="6.00390625" style="0" hidden="1" customWidth="1" outlineLevel="1"/>
    <col min="21" max="21" width="5.125" style="0" hidden="1" customWidth="1" outlineLevel="1"/>
    <col min="22" max="22" width="6.00390625" style="0" hidden="1" customWidth="1" outlineLevel="1" collapsed="1"/>
    <col min="23" max="23" width="6.00390625" style="0" hidden="1" customWidth="1" outlineLevel="1"/>
    <col min="24" max="24" width="7.875" style="0" customWidth="1" collapsed="1"/>
    <col min="25" max="25" width="8.625" style="0" customWidth="1"/>
    <col min="26" max="27" width="6.00390625" style="0" hidden="1" customWidth="1" outlineLevel="1"/>
    <col min="28" max="28" width="6.00390625" style="0" hidden="1" customWidth="1" outlineLevel="1" collapsed="1"/>
    <col min="29" max="29" width="6.00390625" style="0" hidden="1" customWidth="1" outlineLevel="1"/>
    <col min="30" max="30" width="7.75390625" style="0" customWidth="1" collapsed="1"/>
    <col min="31" max="31" width="7.625" style="0" customWidth="1"/>
    <col min="32" max="33" width="6.00390625" style="0" hidden="1" customWidth="1" outlineLevel="1"/>
    <col min="34" max="34" width="6.00390625" style="0" hidden="1" customWidth="1" outlineLevel="1" collapsed="1"/>
    <col min="35" max="35" width="6.00390625" style="0" hidden="1" customWidth="1" outlineLevel="1"/>
    <col min="36" max="36" width="7.75390625" style="0" customWidth="1" collapsed="1"/>
    <col min="37" max="37" width="8.00390625" style="0" customWidth="1"/>
    <col min="38" max="39" width="6.00390625" style="0" hidden="1" customWidth="1" outlineLevel="1"/>
    <col min="40" max="40" width="6.00390625" style="0" hidden="1" customWidth="1" outlineLevel="1" collapsed="1"/>
    <col min="41" max="41" width="6.00390625" style="0" hidden="1" customWidth="1" outlineLevel="1"/>
    <col min="42" max="42" width="7.875" style="0" customWidth="1" collapsed="1"/>
    <col min="43" max="43" width="7.625" style="0" customWidth="1"/>
    <col min="44" max="45" width="6.00390625" style="0" hidden="1" customWidth="1" outlineLevel="1"/>
    <col min="46" max="46" width="6.00390625" style="0" hidden="1" customWidth="1" outlineLevel="1" collapsed="1"/>
    <col min="47" max="47" width="6.00390625" style="0" hidden="1" customWidth="1" outlineLevel="1"/>
    <col min="48" max="48" width="8.125" style="0" customWidth="1" collapsed="1"/>
    <col min="49" max="49" width="7.375" style="0" customWidth="1"/>
    <col min="50" max="51" width="6.00390625" style="0" hidden="1" customWidth="1" outlineLevel="1"/>
    <col min="52" max="52" width="6.00390625" style="0" hidden="1" customWidth="1" outlineLevel="1" collapsed="1"/>
    <col min="53" max="53" width="6.00390625" style="0" hidden="1" customWidth="1" outlineLevel="1"/>
    <col min="54" max="54" width="8.00390625" style="0" customWidth="1" collapsed="1"/>
    <col min="55" max="55" width="7.875" style="0" customWidth="1"/>
    <col min="56" max="57" width="6.00390625" style="0" hidden="1" customWidth="1" outlineLevel="1"/>
    <col min="58" max="58" width="6.00390625" style="0" hidden="1" customWidth="1" outlineLevel="1" collapsed="1"/>
    <col min="59" max="59" width="6.00390625" style="0" hidden="1" customWidth="1" outlineLevel="1"/>
    <col min="60" max="60" width="8.875" style="0" customWidth="1" collapsed="1"/>
    <col min="61" max="61" width="7.00390625" style="0" customWidth="1"/>
    <col min="62" max="63" width="6.00390625" style="0" hidden="1" customWidth="1" outlineLevel="1"/>
    <col min="64" max="64" width="6.00390625" style="0" hidden="1" customWidth="1" outlineLevel="1" collapsed="1"/>
    <col min="65" max="65" width="6.00390625" style="0" hidden="1" customWidth="1" outlineLevel="1"/>
    <col min="66" max="66" width="7.125" style="0" customWidth="1" collapsed="1"/>
    <col min="67" max="68" width="7.625" style="0" customWidth="1"/>
  </cols>
  <sheetData>
    <row r="1" ht="12.75">
      <c r="BB1" t="s">
        <v>108</v>
      </c>
    </row>
    <row r="2" ht="12.75">
      <c r="BB2" t="s">
        <v>109</v>
      </c>
    </row>
    <row r="4" spans="1:65" ht="18">
      <c r="A4" s="42" t="s">
        <v>107</v>
      </c>
      <c r="AL4" s="42" t="s">
        <v>34</v>
      </c>
      <c r="BA4" s="236"/>
      <c r="BB4" s="236"/>
      <c r="BC4" s="236"/>
      <c r="BD4" s="236"/>
      <c r="BE4" s="236"/>
      <c r="BF4" s="236"/>
      <c r="BG4" s="236"/>
      <c r="BH4" s="236"/>
      <c r="BI4" s="236"/>
      <c r="BJ4" s="236"/>
      <c r="BK4" s="236"/>
      <c r="BL4" s="236"/>
      <c r="BM4" s="236"/>
    </row>
    <row r="5" ht="13.5" thickBot="1"/>
    <row r="6" spans="1:67" ht="15.75" customHeight="1">
      <c r="A6" s="233" t="s">
        <v>40</v>
      </c>
      <c r="B6" s="218" t="s">
        <v>42</v>
      </c>
      <c r="C6" s="219"/>
      <c r="D6" s="219"/>
      <c r="E6" s="219"/>
      <c r="F6" s="219"/>
      <c r="G6" s="220"/>
      <c r="H6" s="218" t="s">
        <v>95</v>
      </c>
      <c r="I6" s="219"/>
      <c r="J6" s="219"/>
      <c r="K6" s="219"/>
      <c r="L6" s="219"/>
      <c r="M6" s="220"/>
      <c r="N6" s="218" t="s">
        <v>96</v>
      </c>
      <c r="O6" s="219"/>
      <c r="P6" s="219"/>
      <c r="Q6" s="219"/>
      <c r="R6" s="219"/>
      <c r="S6" s="220"/>
      <c r="T6" s="218" t="s">
        <v>97</v>
      </c>
      <c r="U6" s="219"/>
      <c r="V6" s="219"/>
      <c r="W6" s="219"/>
      <c r="X6" s="219"/>
      <c r="Y6" s="220"/>
      <c r="Z6" s="218" t="s">
        <v>98</v>
      </c>
      <c r="AA6" s="219"/>
      <c r="AB6" s="219"/>
      <c r="AC6" s="219"/>
      <c r="AD6" s="219"/>
      <c r="AE6" s="220"/>
      <c r="AF6" s="218" t="s">
        <v>99</v>
      </c>
      <c r="AG6" s="219"/>
      <c r="AH6" s="219"/>
      <c r="AI6" s="219"/>
      <c r="AJ6" s="219"/>
      <c r="AK6" s="220"/>
      <c r="AL6" s="218" t="s">
        <v>100</v>
      </c>
      <c r="AM6" s="219"/>
      <c r="AN6" s="219"/>
      <c r="AO6" s="219"/>
      <c r="AP6" s="219"/>
      <c r="AQ6" s="220"/>
      <c r="AR6" s="218" t="s">
        <v>101</v>
      </c>
      <c r="AS6" s="219"/>
      <c r="AT6" s="219"/>
      <c r="AU6" s="219"/>
      <c r="AV6" s="219"/>
      <c r="AW6" s="220"/>
      <c r="AX6" s="218" t="s">
        <v>102</v>
      </c>
      <c r="AY6" s="219"/>
      <c r="AZ6" s="219"/>
      <c r="BA6" s="219"/>
      <c r="BB6" s="219"/>
      <c r="BC6" s="220"/>
      <c r="BD6" s="218" t="s">
        <v>103</v>
      </c>
      <c r="BE6" s="219"/>
      <c r="BF6" s="219"/>
      <c r="BG6" s="219"/>
      <c r="BH6" s="219"/>
      <c r="BI6" s="223"/>
      <c r="BJ6" s="197" t="s">
        <v>91</v>
      </c>
      <c r="BK6" s="197"/>
      <c r="BL6" s="197"/>
      <c r="BM6" s="197"/>
      <c r="BN6" s="197"/>
      <c r="BO6" s="197"/>
    </row>
    <row r="7" spans="1:67" ht="43.5" customHeight="1" hidden="1" outlineLevel="1">
      <c r="A7" s="234"/>
      <c r="B7" s="237" t="s">
        <v>93</v>
      </c>
      <c r="C7" s="238"/>
      <c r="D7" s="213" t="s">
        <v>105</v>
      </c>
      <c r="E7" s="213"/>
      <c r="F7" s="213" t="s">
        <v>106</v>
      </c>
      <c r="G7" s="213"/>
      <c r="H7" s="214" t="s">
        <v>93</v>
      </c>
      <c r="I7" s="215"/>
      <c r="J7" s="213" t="s">
        <v>105</v>
      </c>
      <c r="K7" s="213"/>
      <c r="L7" s="213" t="s">
        <v>106</v>
      </c>
      <c r="M7" s="213"/>
      <c r="N7" s="214" t="s">
        <v>93</v>
      </c>
      <c r="O7" s="215"/>
      <c r="P7" s="213" t="s">
        <v>105</v>
      </c>
      <c r="Q7" s="213"/>
      <c r="R7" s="213" t="s">
        <v>106</v>
      </c>
      <c r="S7" s="213"/>
      <c r="T7" s="214" t="s">
        <v>93</v>
      </c>
      <c r="U7" s="215"/>
      <c r="V7" s="213" t="s">
        <v>105</v>
      </c>
      <c r="W7" s="213"/>
      <c r="X7" s="213" t="s">
        <v>106</v>
      </c>
      <c r="Y7" s="213"/>
      <c r="Z7" s="214" t="s">
        <v>93</v>
      </c>
      <c r="AA7" s="215"/>
      <c r="AB7" s="213" t="s">
        <v>105</v>
      </c>
      <c r="AC7" s="213"/>
      <c r="AD7" s="213" t="s">
        <v>106</v>
      </c>
      <c r="AE7" s="213"/>
      <c r="AF7" s="214" t="s">
        <v>93</v>
      </c>
      <c r="AG7" s="215"/>
      <c r="AH7" s="213" t="s">
        <v>105</v>
      </c>
      <c r="AI7" s="213"/>
      <c r="AJ7" s="213" t="s">
        <v>106</v>
      </c>
      <c r="AK7" s="213"/>
      <c r="AL7" s="214" t="s">
        <v>93</v>
      </c>
      <c r="AM7" s="215"/>
      <c r="AN7" s="213" t="s">
        <v>105</v>
      </c>
      <c r="AO7" s="213"/>
      <c r="AP7" s="213" t="s">
        <v>106</v>
      </c>
      <c r="AQ7" s="213"/>
      <c r="AR7" s="214" t="s">
        <v>93</v>
      </c>
      <c r="AS7" s="215"/>
      <c r="AT7" s="213" t="s">
        <v>105</v>
      </c>
      <c r="AU7" s="213"/>
      <c r="AV7" s="213" t="s">
        <v>106</v>
      </c>
      <c r="AW7" s="213"/>
      <c r="AX7" s="214" t="s">
        <v>93</v>
      </c>
      <c r="AY7" s="215"/>
      <c r="AZ7" s="213" t="s">
        <v>105</v>
      </c>
      <c r="BA7" s="213"/>
      <c r="BB7" s="213" t="s">
        <v>106</v>
      </c>
      <c r="BC7" s="213"/>
      <c r="BD7" s="214" t="s">
        <v>93</v>
      </c>
      <c r="BE7" s="215"/>
      <c r="BF7" s="213" t="s">
        <v>105</v>
      </c>
      <c r="BG7" s="213"/>
      <c r="BH7" s="213" t="s">
        <v>106</v>
      </c>
      <c r="BI7" s="213"/>
      <c r="BJ7" s="224" t="s">
        <v>93</v>
      </c>
      <c r="BK7" s="225"/>
      <c r="BL7" s="213" t="s">
        <v>105</v>
      </c>
      <c r="BM7" s="213"/>
      <c r="BN7" s="213" t="s">
        <v>106</v>
      </c>
      <c r="BO7" s="213"/>
    </row>
    <row r="8" spans="1:67" ht="24" customHeight="1" collapsed="1">
      <c r="A8" s="234"/>
      <c r="B8" s="231" t="s">
        <v>41</v>
      </c>
      <c r="C8" s="229" t="s">
        <v>43</v>
      </c>
      <c r="D8" s="200" t="s">
        <v>41</v>
      </c>
      <c r="E8" s="200" t="s">
        <v>43</v>
      </c>
      <c r="F8" s="200" t="s">
        <v>41</v>
      </c>
      <c r="G8" s="221" t="s">
        <v>43</v>
      </c>
      <c r="H8" s="212" t="s">
        <v>41</v>
      </c>
      <c r="I8" s="200" t="s">
        <v>43</v>
      </c>
      <c r="J8" s="200" t="s">
        <v>41</v>
      </c>
      <c r="K8" s="200" t="s">
        <v>43</v>
      </c>
      <c r="L8" s="200" t="s">
        <v>41</v>
      </c>
      <c r="M8" s="221" t="s">
        <v>43</v>
      </c>
      <c r="N8" s="212" t="s">
        <v>41</v>
      </c>
      <c r="O8" s="200" t="s">
        <v>43</v>
      </c>
      <c r="P8" s="200" t="s">
        <v>41</v>
      </c>
      <c r="Q8" s="200" t="s">
        <v>43</v>
      </c>
      <c r="R8" s="200" t="s">
        <v>41</v>
      </c>
      <c r="S8" s="221" t="s">
        <v>43</v>
      </c>
      <c r="T8" s="212" t="s">
        <v>41</v>
      </c>
      <c r="U8" s="200" t="s">
        <v>43</v>
      </c>
      <c r="V8" s="200" t="s">
        <v>41</v>
      </c>
      <c r="W8" s="200" t="s">
        <v>43</v>
      </c>
      <c r="X8" s="200" t="s">
        <v>41</v>
      </c>
      <c r="Y8" s="221" t="s">
        <v>43</v>
      </c>
      <c r="Z8" s="212" t="s">
        <v>41</v>
      </c>
      <c r="AA8" s="200" t="s">
        <v>43</v>
      </c>
      <c r="AB8" s="200" t="s">
        <v>41</v>
      </c>
      <c r="AC8" s="200" t="s">
        <v>43</v>
      </c>
      <c r="AD8" s="200" t="s">
        <v>41</v>
      </c>
      <c r="AE8" s="221" t="s">
        <v>43</v>
      </c>
      <c r="AF8" s="212" t="s">
        <v>41</v>
      </c>
      <c r="AG8" s="200" t="s">
        <v>43</v>
      </c>
      <c r="AH8" s="200" t="s">
        <v>41</v>
      </c>
      <c r="AI8" s="200" t="s">
        <v>43</v>
      </c>
      <c r="AJ8" s="200" t="s">
        <v>41</v>
      </c>
      <c r="AK8" s="221" t="s">
        <v>43</v>
      </c>
      <c r="AL8" s="212" t="s">
        <v>41</v>
      </c>
      <c r="AM8" s="200" t="s">
        <v>43</v>
      </c>
      <c r="AN8" s="200" t="s">
        <v>41</v>
      </c>
      <c r="AO8" s="200" t="s">
        <v>43</v>
      </c>
      <c r="AP8" s="200" t="s">
        <v>41</v>
      </c>
      <c r="AQ8" s="221" t="s">
        <v>43</v>
      </c>
      <c r="AR8" s="212" t="s">
        <v>41</v>
      </c>
      <c r="AS8" s="200" t="s">
        <v>43</v>
      </c>
      <c r="AT8" s="200" t="s">
        <v>41</v>
      </c>
      <c r="AU8" s="200" t="s">
        <v>43</v>
      </c>
      <c r="AV8" s="200" t="s">
        <v>41</v>
      </c>
      <c r="AW8" s="221" t="s">
        <v>43</v>
      </c>
      <c r="AX8" s="212" t="s">
        <v>41</v>
      </c>
      <c r="AY8" s="200" t="s">
        <v>43</v>
      </c>
      <c r="AZ8" s="200" t="s">
        <v>41</v>
      </c>
      <c r="BA8" s="200" t="s">
        <v>43</v>
      </c>
      <c r="BB8" s="200" t="s">
        <v>41</v>
      </c>
      <c r="BC8" s="221" t="s">
        <v>43</v>
      </c>
      <c r="BD8" s="212" t="s">
        <v>41</v>
      </c>
      <c r="BE8" s="200" t="s">
        <v>43</v>
      </c>
      <c r="BF8" s="200" t="s">
        <v>41</v>
      </c>
      <c r="BG8" s="200" t="s">
        <v>43</v>
      </c>
      <c r="BH8" s="200" t="s">
        <v>41</v>
      </c>
      <c r="BI8" s="228" t="s">
        <v>43</v>
      </c>
      <c r="BJ8" s="212" t="s">
        <v>41</v>
      </c>
      <c r="BK8" s="200" t="s">
        <v>43</v>
      </c>
      <c r="BL8" s="200" t="s">
        <v>41</v>
      </c>
      <c r="BM8" s="200" t="s">
        <v>43</v>
      </c>
      <c r="BN8" s="200" t="s">
        <v>41</v>
      </c>
      <c r="BO8" s="221" t="s">
        <v>43</v>
      </c>
    </row>
    <row r="9" spans="1:67" ht="42.75" customHeight="1">
      <c r="A9" s="235"/>
      <c r="B9" s="232"/>
      <c r="C9" s="230"/>
      <c r="D9" s="200"/>
      <c r="E9" s="200"/>
      <c r="F9" s="200"/>
      <c r="G9" s="221"/>
      <c r="H9" s="212"/>
      <c r="I9" s="200"/>
      <c r="J9" s="200"/>
      <c r="K9" s="200"/>
      <c r="L9" s="200"/>
      <c r="M9" s="221"/>
      <c r="N9" s="212"/>
      <c r="O9" s="200"/>
      <c r="P9" s="200"/>
      <c r="Q9" s="200"/>
      <c r="R9" s="200"/>
      <c r="S9" s="221"/>
      <c r="T9" s="212"/>
      <c r="U9" s="200"/>
      <c r="V9" s="200"/>
      <c r="W9" s="200"/>
      <c r="X9" s="200"/>
      <c r="Y9" s="221"/>
      <c r="Z9" s="212"/>
      <c r="AA9" s="200"/>
      <c r="AB9" s="200"/>
      <c r="AC9" s="200"/>
      <c r="AD9" s="200"/>
      <c r="AE9" s="221"/>
      <c r="AF9" s="212"/>
      <c r="AG9" s="200"/>
      <c r="AH9" s="200"/>
      <c r="AI9" s="200"/>
      <c r="AJ9" s="200"/>
      <c r="AK9" s="221"/>
      <c r="AL9" s="212"/>
      <c r="AM9" s="200"/>
      <c r="AN9" s="200"/>
      <c r="AO9" s="200"/>
      <c r="AP9" s="200"/>
      <c r="AQ9" s="221"/>
      <c r="AR9" s="212"/>
      <c r="AS9" s="200"/>
      <c r="AT9" s="200"/>
      <c r="AU9" s="200"/>
      <c r="AV9" s="200"/>
      <c r="AW9" s="221"/>
      <c r="AX9" s="212"/>
      <c r="AY9" s="200"/>
      <c r="AZ9" s="200"/>
      <c r="BA9" s="200"/>
      <c r="BB9" s="200"/>
      <c r="BC9" s="221"/>
      <c r="BD9" s="212"/>
      <c r="BE9" s="200"/>
      <c r="BF9" s="200"/>
      <c r="BG9" s="200"/>
      <c r="BH9" s="200"/>
      <c r="BI9" s="228"/>
      <c r="BJ9" s="212"/>
      <c r="BK9" s="200"/>
      <c r="BL9" s="200"/>
      <c r="BM9" s="200"/>
      <c r="BN9" s="200"/>
      <c r="BO9" s="221"/>
    </row>
    <row r="10" spans="1:67" ht="15.75" customHeight="1">
      <c r="A10" s="57" t="s">
        <v>44</v>
      </c>
      <c r="B10" s="72">
        <v>1</v>
      </c>
      <c r="C10" s="53">
        <v>24</v>
      </c>
      <c r="D10" s="53">
        <v>1</v>
      </c>
      <c r="E10" s="53">
        <v>25</v>
      </c>
      <c r="F10" s="53">
        <v>1</v>
      </c>
      <c r="G10" s="53">
        <v>24</v>
      </c>
      <c r="H10" s="72">
        <v>1</v>
      </c>
      <c r="I10" s="53">
        <v>25</v>
      </c>
      <c r="J10" s="53">
        <v>1</v>
      </c>
      <c r="K10" s="53">
        <v>25</v>
      </c>
      <c r="L10" s="53">
        <v>1</v>
      </c>
      <c r="M10" s="53">
        <v>25</v>
      </c>
      <c r="N10" s="72">
        <v>1</v>
      </c>
      <c r="O10" s="53">
        <v>20</v>
      </c>
      <c r="P10" s="53">
        <v>1</v>
      </c>
      <c r="Q10" s="53">
        <v>25</v>
      </c>
      <c r="R10" s="53">
        <v>1</v>
      </c>
      <c r="S10" s="53">
        <v>25</v>
      </c>
      <c r="T10" s="72">
        <v>1</v>
      </c>
      <c r="U10" s="53">
        <v>25</v>
      </c>
      <c r="V10" s="53">
        <v>1</v>
      </c>
      <c r="W10" s="53">
        <v>18</v>
      </c>
      <c r="X10" s="53">
        <v>1</v>
      </c>
      <c r="Y10" s="53">
        <v>21</v>
      </c>
      <c r="Z10" s="72">
        <v>1</v>
      </c>
      <c r="AA10" s="53">
        <v>22</v>
      </c>
      <c r="AB10" s="53">
        <v>1</v>
      </c>
      <c r="AC10" s="53">
        <v>25</v>
      </c>
      <c r="AD10" s="53">
        <v>1</v>
      </c>
      <c r="AE10" s="53">
        <v>26</v>
      </c>
      <c r="AF10" s="72">
        <v>1</v>
      </c>
      <c r="AG10" s="53">
        <v>25</v>
      </c>
      <c r="AH10" s="53">
        <v>1</v>
      </c>
      <c r="AI10" s="53">
        <v>25</v>
      </c>
      <c r="AJ10" s="53">
        <v>1</v>
      </c>
      <c r="AK10" s="53">
        <v>25</v>
      </c>
      <c r="AL10" s="72">
        <v>1</v>
      </c>
      <c r="AM10" s="53">
        <v>23</v>
      </c>
      <c r="AN10" s="53">
        <v>1</v>
      </c>
      <c r="AO10" s="53">
        <v>25</v>
      </c>
      <c r="AP10" s="53">
        <v>1</v>
      </c>
      <c r="AQ10" s="53">
        <v>25</v>
      </c>
      <c r="AR10" s="72">
        <v>1</v>
      </c>
      <c r="AS10" s="53">
        <v>26</v>
      </c>
      <c r="AT10" s="53">
        <v>1</v>
      </c>
      <c r="AU10" s="53">
        <v>25</v>
      </c>
      <c r="AV10" s="53">
        <v>1</v>
      </c>
      <c r="AW10" s="53">
        <v>24</v>
      </c>
      <c r="AX10" s="72">
        <v>1</v>
      </c>
      <c r="AY10" s="53">
        <v>28</v>
      </c>
      <c r="AZ10" s="53">
        <v>1</v>
      </c>
      <c r="BA10" s="53">
        <v>25</v>
      </c>
      <c r="BB10" s="53">
        <v>1</v>
      </c>
      <c r="BC10" s="53">
        <v>20</v>
      </c>
      <c r="BD10" s="72">
        <v>1</v>
      </c>
      <c r="BE10" s="53">
        <v>20</v>
      </c>
      <c r="BF10" s="53">
        <v>1</v>
      </c>
      <c r="BG10" s="53">
        <v>20</v>
      </c>
      <c r="BH10" s="53">
        <v>1</v>
      </c>
      <c r="BI10" s="53">
        <v>19</v>
      </c>
      <c r="BJ10" s="72">
        <f aca="true" t="shared" si="0" ref="BJ10:BO25">B10+H10+N10+T10+Z10+AF10+AL10+AR10+AX10+BD10</f>
        <v>10</v>
      </c>
      <c r="BK10" s="53">
        <f t="shared" si="0"/>
        <v>238</v>
      </c>
      <c r="BL10" s="53">
        <f t="shared" si="0"/>
        <v>10</v>
      </c>
      <c r="BM10" s="53">
        <f t="shared" si="0"/>
        <v>238</v>
      </c>
      <c r="BN10" s="53">
        <f>F10+L10+R10+X10+AD10+AJ10+AP10+AV10+BB10+BH10</f>
        <v>10</v>
      </c>
      <c r="BO10" s="53">
        <f t="shared" si="0"/>
        <v>234</v>
      </c>
    </row>
    <row r="11" spans="1:67" ht="15.75" customHeight="1">
      <c r="A11" s="57" t="s">
        <v>45</v>
      </c>
      <c r="B11" s="72">
        <v>1</v>
      </c>
      <c r="C11" s="53">
        <v>25</v>
      </c>
      <c r="D11" s="53">
        <v>1</v>
      </c>
      <c r="E11" s="53">
        <v>25</v>
      </c>
      <c r="F11" s="53">
        <v>1</v>
      </c>
      <c r="G11" s="53">
        <v>20</v>
      </c>
      <c r="H11" s="72">
        <v>1</v>
      </c>
      <c r="I11" s="53">
        <v>17</v>
      </c>
      <c r="J11" s="53">
        <v>1</v>
      </c>
      <c r="K11" s="53">
        <v>25</v>
      </c>
      <c r="L11" s="53">
        <v>1</v>
      </c>
      <c r="M11" s="53">
        <v>25</v>
      </c>
      <c r="N11" s="72">
        <v>1</v>
      </c>
      <c r="O11" s="53">
        <v>21</v>
      </c>
      <c r="P11" s="53">
        <v>1</v>
      </c>
      <c r="Q11" s="53">
        <v>25</v>
      </c>
      <c r="R11" s="53">
        <v>1</v>
      </c>
      <c r="S11" s="53">
        <v>11</v>
      </c>
      <c r="T11" s="72"/>
      <c r="U11" s="53"/>
      <c r="V11" s="53"/>
      <c r="W11" s="53"/>
      <c r="X11" s="53"/>
      <c r="Y11" s="53"/>
      <c r="Z11" s="72">
        <v>1</v>
      </c>
      <c r="AA11" s="53">
        <v>26</v>
      </c>
      <c r="AB11" s="53">
        <v>1</v>
      </c>
      <c r="AC11" s="53">
        <v>25</v>
      </c>
      <c r="AD11" s="53">
        <v>1</v>
      </c>
      <c r="AE11" s="53">
        <v>26</v>
      </c>
      <c r="AF11" s="72">
        <v>1</v>
      </c>
      <c r="AG11" s="53">
        <v>25</v>
      </c>
      <c r="AH11" s="53">
        <v>1</v>
      </c>
      <c r="AI11" s="53">
        <v>25</v>
      </c>
      <c r="AJ11" s="53">
        <v>1</v>
      </c>
      <c r="AK11" s="53">
        <v>23</v>
      </c>
      <c r="AL11" s="72">
        <v>1</v>
      </c>
      <c r="AM11" s="53">
        <v>24</v>
      </c>
      <c r="AN11" s="53">
        <v>1</v>
      </c>
      <c r="AO11" s="53">
        <v>25</v>
      </c>
      <c r="AP11" s="53">
        <v>1</v>
      </c>
      <c r="AQ11" s="53">
        <v>24</v>
      </c>
      <c r="AR11" s="72"/>
      <c r="AS11" s="53"/>
      <c r="AT11" s="53"/>
      <c r="AU11" s="53"/>
      <c r="AV11" s="53"/>
      <c r="AW11" s="53"/>
      <c r="AX11" s="72">
        <v>1</v>
      </c>
      <c r="AY11" s="53">
        <v>25</v>
      </c>
      <c r="AZ11" s="53">
        <v>1</v>
      </c>
      <c r="BA11" s="53">
        <v>25</v>
      </c>
      <c r="BB11" s="53">
        <v>1</v>
      </c>
      <c r="BC11" s="53">
        <v>23</v>
      </c>
      <c r="BD11" s="72"/>
      <c r="BE11" s="53"/>
      <c r="BF11" s="53"/>
      <c r="BG11" s="53"/>
      <c r="BH11" s="53"/>
      <c r="BI11" s="53"/>
      <c r="BJ11" s="72">
        <f t="shared" si="0"/>
        <v>7</v>
      </c>
      <c r="BK11" s="53">
        <f t="shared" si="0"/>
        <v>163</v>
      </c>
      <c r="BL11" s="53">
        <f t="shared" si="0"/>
        <v>7</v>
      </c>
      <c r="BM11" s="53">
        <f t="shared" si="0"/>
        <v>175</v>
      </c>
      <c r="BN11" s="53">
        <f t="shared" si="0"/>
        <v>7</v>
      </c>
      <c r="BO11" s="53">
        <f t="shared" si="0"/>
        <v>152</v>
      </c>
    </row>
    <row r="12" spans="1:67" ht="15.75" customHeight="1">
      <c r="A12" s="57" t="s">
        <v>46</v>
      </c>
      <c r="B12" s="72"/>
      <c r="C12" s="53"/>
      <c r="D12" s="53"/>
      <c r="E12" s="53"/>
      <c r="F12" s="53"/>
      <c r="G12" s="53"/>
      <c r="H12" s="72"/>
      <c r="I12" s="53"/>
      <c r="J12" s="53"/>
      <c r="K12" s="53"/>
      <c r="L12" s="53">
        <v>1</v>
      </c>
      <c r="M12" s="53">
        <v>18</v>
      </c>
      <c r="N12" s="72"/>
      <c r="O12" s="53"/>
      <c r="P12" s="53"/>
      <c r="Q12" s="53"/>
      <c r="R12" s="53"/>
      <c r="S12" s="53"/>
      <c r="T12" s="72"/>
      <c r="U12" s="53"/>
      <c r="V12" s="53"/>
      <c r="W12" s="53"/>
      <c r="X12" s="53"/>
      <c r="Y12" s="53"/>
      <c r="Z12" s="72">
        <v>1</v>
      </c>
      <c r="AA12" s="53">
        <v>26</v>
      </c>
      <c r="AB12" s="53">
        <v>1</v>
      </c>
      <c r="AC12" s="53">
        <v>25</v>
      </c>
      <c r="AD12" s="53">
        <v>1</v>
      </c>
      <c r="AE12" s="53">
        <v>26</v>
      </c>
      <c r="AF12" s="72">
        <v>1</v>
      </c>
      <c r="AG12" s="53">
        <v>25</v>
      </c>
      <c r="AH12" s="53">
        <v>1</v>
      </c>
      <c r="AI12" s="53">
        <v>25</v>
      </c>
      <c r="AJ12" s="53">
        <v>1</v>
      </c>
      <c r="AK12" s="53">
        <v>25</v>
      </c>
      <c r="AL12" s="72">
        <v>1</v>
      </c>
      <c r="AM12" s="53">
        <v>23</v>
      </c>
      <c r="AN12" s="53">
        <v>1</v>
      </c>
      <c r="AO12" s="53">
        <v>23</v>
      </c>
      <c r="AP12" s="53">
        <v>1</v>
      </c>
      <c r="AQ12" s="53">
        <v>24</v>
      </c>
      <c r="AR12" s="72"/>
      <c r="AS12" s="53"/>
      <c r="AT12" s="53"/>
      <c r="AU12" s="53"/>
      <c r="AV12" s="53"/>
      <c r="AW12" s="53"/>
      <c r="AX12" s="72"/>
      <c r="AY12" s="53"/>
      <c r="AZ12" s="53">
        <v>1</v>
      </c>
      <c r="BA12" s="53">
        <v>25</v>
      </c>
      <c r="BB12" s="53">
        <v>1</v>
      </c>
      <c r="BC12" s="53">
        <v>23</v>
      </c>
      <c r="BD12" s="72"/>
      <c r="BE12" s="53"/>
      <c r="BF12" s="53"/>
      <c r="BG12" s="53"/>
      <c r="BH12" s="53"/>
      <c r="BI12" s="53"/>
      <c r="BJ12" s="72">
        <f t="shared" si="0"/>
        <v>3</v>
      </c>
      <c r="BK12" s="53">
        <f t="shared" si="0"/>
        <v>74</v>
      </c>
      <c r="BL12" s="53">
        <f t="shared" si="0"/>
        <v>4</v>
      </c>
      <c r="BM12" s="53">
        <f t="shared" si="0"/>
        <v>98</v>
      </c>
      <c r="BN12" s="53">
        <f t="shared" si="0"/>
        <v>5</v>
      </c>
      <c r="BO12" s="53">
        <f t="shared" si="0"/>
        <v>116</v>
      </c>
    </row>
    <row r="13" spans="1:67" ht="15.75" customHeight="1">
      <c r="A13" s="57" t="s">
        <v>47</v>
      </c>
      <c r="B13" s="72"/>
      <c r="C13" s="53"/>
      <c r="D13" s="53"/>
      <c r="E13" s="53"/>
      <c r="F13" s="53"/>
      <c r="G13" s="53"/>
      <c r="H13" s="72"/>
      <c r="I13" s="53"/>
      <c r="J13" s="53"/>
      <c r="K13" s="53"/>
      <c r="L13" s="53"/>
      <c r="M13" s="53"/>
      <c r="N13" s="72"/>
      <c r="O13" s="53"/>
      <c r="P13" s="53"/>
      <c r="Q13" s="53"/>
      <c r="R13" s="53"/>
      <c r="S13" s="53"/>
      <c r="T13" s="72"/>
      <c r="U13" s="53"/>
      <c r="V13" s="53"/>
      <c r="W13" s="53"/>
      <c r="X13" s="53"/>
      <c r="Y13" s="53"/>
      <c r="Z13" s="72">
        <v>1</v>
      </c>
      <c r="AA13" s="53">
        <v>17</v>
      </c>
      <c r="AB13" s="53"/>
      <c r="AC13" s="53"/>
      <c r="AD13" s="53"/>
      <c r="AE13" s="53"/>
      <c r="AF13" s="72"/>
      <c r="AG13" s="53"/>
      <c r="AH13" s="53"/>
      <c r="AI13" s="53"/>
      <c r="AJ13" s="53"/>
      <c r="AK13" s="53"/>
      <c r="AL13" s="72">
        <v>1</v>
      </c>
      <c r="AM13" s="53">
        <v>23</v>
      </c>
      <c r="AN13" s="53">
        <v>1</v>
      </c>
      <c r="AO13" s="53">
        <v>23</v>
      </c>
      <c r="AP13" s="53">
        <v>1</v>
      </c>
      <c r="AQ13" s="53">
        <v>25</v>
      </c>
      <c r="AR13" s="72"/>
      <c r="AS13" s="53"/>
      <c r="AT13" s="53"/>
      <c r="AU13" s="53"/>
      <c r="AV13" s="53"/>
      <c r="AW13" s="53"/>
      <c r="AX13" s="72"/>
      <c r="AY13" s="53"/>
      <c r="AZ13" s="53"/>
      <c r="BA13" s="53"/>
      <c r="BB13" s="53"/>
      <c r="BC13" s="53"/>
      <c r="BD13" s="72"/>
      <c r="BE13" s="53"/>
      <c r="BF13" s="53"/>
      <c r="BG13" s="53"/>
      <c r="BH13" s="53"/>
      <c r="BI13" s="53"/>
      <c r="BJ13" s="72">
        <f t="shared" si="0"/>
        <v>2</v>
      </c>
      <c r="BK13" s="53">
        <f t="shared" si="0"/>
        <v>40</v>
      </c>
      <c r="BL13" s="53">
        <f t="shared" si="0"/>
        <v>1</v>
      </c>
      <c r="BM13" s="53">
        <f t="shared" si="0"/>
        <v>23</v>
      </c>
      <c r="BN13" s="53">
        <f t="shared" si="0"/>
        <v>1</v>
      </c>
      <c r="BO13" s="53">
        <f t="shared" si="0"/>
        <v>25</v>
      </c>
    </row>
    <row r="14" spans="1:67" s="52" customFormat="1" ht="15.75" customHeight="1">
      <c r="A14" s="58" t="s">
        <v>48</v>
      </c>
      <c r="B14" s="75">
        <v>1</v>
      </c>
      <c r="C14" s="51">
        <v>25</v>
      </c>
      <c r="D14" s="51">
        <v>1</v>
      </c>
      <c r="E14" s="51">
        <v>23</v>
      </c>
      <c r="F14" s="51">
        <v>1</v>
      </c>
      <c r="G14" s="51">
        <v>25</v>
      </c>
      <c r="H14" s="75">
        <v>1</v>
      </c>
      <c r="I14" s="51">
        <v>23</v>
      </c>
      <c r="J14" s="51">
        <v>1</v>
      </c>
      <c r="K14" s="51">
        <v>25</v>
      </c>
      <c r="L14" s="51">
        <v>1</v>
      </c>
      <c r="M14" s="51">
        <v>25</v>
      </c>
      <c r="N14" s="75">
        <v>1</v>
      </c>
      <c r="O14" s="51">
        <v>13</v>
      </c>
      <c r="P14" s="51">
        <v>1</v>
      </c>
      <c r="Q14" s="51">
        <v>18</v>
      </c>
      <c r="R14" s="51">
        <v>1</v>
      </c>
      <c r="S14" s="51">
        <v>18</v>
      </c>
      <c r="T14" s="75">
        <v>1</v>
      </c>
      <c r="U14" s="51">
        <v>25</v>
      </c>
      <c r="V14" s="51">
        <v>1</v>
      </c>
      <c r="W14" s="51">
        <v>22</v>
      </c>
      <c r="X14" s="51">
        <v>1</v>
      </c>
      <c r="Y14" s="51">
        <v>24</v>
      </c>
      <c r="Z14" s="75">
        <v>1</v>
      </c>
      <c r="AA14" s="51">
        <v>22</v>
      </c>
      <c r="AB14" s="51">
        <v>1</v>
      </c>
      <c r="AC14" s="51">
        <v>23</v>
      </c>
      <c r="AD14" s="51">
        <v>1</v>
      </c>
      <c r="AE14" s="51">
        <v>26</v>
      </c>
      <c r="AF14" s="75">
        <v>1</v>
      </c>
      <c r="AG14" s="51">
        <v>28</v>
      </c>
      <c r="AH14" s="51">
        <v>1</v>
      </c>
      <c r="AI14" s="51">
        <v>26</v>
      </c>
      <c r="AJ14" s="51">
        <v>1</v>
      </c>
      <c r="AK14" s="51">
        <v>26</v>
      </c>
      <c r="AL14" s="75">
        <v>1</v>
      </c>
      <c r="AM14" s="51">
        <v>24</v>
      </c>
      <c r="AN14" s="51">
        <v>1</v>
      </c>
      <c r="AO14" s="51">
        <v>23</v>
      </c>
      <c r="AP14" s="51">
        <v>1</v>
      </c>
      <c r="AQ14" s="51">
        <v>22</v>
      </c>
      <c r="AR14" s="75">
        <v>1</v>
      </c>
      <c r="AS14" s="51">
        <v>25</v>
      </c>
      <c r="AT14" s="51">
        <v>1</v>
      </c>
      <c r="AU14" s="51">
        <v>25</v>
      </c>
      <c r="AV14" s="51">
        <v>1</v>
      </c>
      <c r="AW14" s="51">
        <v>27</v>
      </c>
      <c r="AX14" s="75">
        <v>1</v>
      </c>
      <c r="AY14" s="51">
        <v>24</v>
      </c>
      <c r="AZ14" s="51">
        <v>1</v>
      </c>
      <c r="BA14" s="51">
        <v>28</v>
      </c>
      <c r="BB14" s="51">
        <v>1</v>
      </c>
      <c r="BC14" s="51">
        <v>28</v>
      </c>
      <c r="BD14" s="75">
        <v>1</v>
      </c>
      <c r="BE14" s="51">
        <v>18</v>
      </c>
      <c r="BF14" s="51">
        <v>1</v>
      </c>
      <c r="BG14" s="51">
        <v>18</v>
      </c>
      <c r="BH14" s="51">
        <v>1</v>
      </c>
      <c r="BI14" s="51">
        <v>17</v>
      </c>
      <c r="BJ14" s="75">
        <f t="shared" si="0"/>
        <v>10</v>
      </c>
      <c r="BK14" s="51">
        <f t="shared" si="0"/>
        <v>227</v>
      </c>
      <c r="BL14" s="51">
        <f t="shared" si="0"/>
        <v>10</v>
      </c>
      <c r="BM14" s="51">
        <f t="shared" si="0"/>
        <v>231</v>
      </c>
      <c r="BN14" s="51">
        <f t="shared" si="0"/>
        <v>10</v>
      </c>
      <c r="BO14" s="51">
        <f t="shared" si="0"/>
        <v>238</v>
      </c>
    </row>
    <row r="15" spans="1:67" s="52" customFormat="1" ht="15.75" customHeight="1">
      <c r="A15" s="58" t="s">
        <v>49</v>
      </c>
      <c r="B15" s="75">
        <v>1</v>
      </c>
      <c r="C15" s="51">
        <v>15</v>
      </c>
      <c r="D15" s="51">
        <v>1</v>
      </c>
      <c r="E15" s="51">
        <v>24</v>
      </c>
      <c r="F15" s="51">
        <v>1</v>
      </c>
      <c r="G15" s="51">
        <v>26</v>
      </c>
      <c r="H15" s="75">
        <v>1</v>
      </c>
      <c r="I15" s="51">
        <v>26</v>
      </c>
      <c r="J15" s="51">
        <v>1</v>
      </c>
      <c r="K15" s="51">
        <v>20</v>
      </c>
      <c r="L15" s="51">
        <v>1</v>
      </c>
      <c r="M15" s="51">
        <v>24</v>
      </c>
      <c r="N15" s="75">
        <v>1</v>
      </c>
      <c r="O15" s="51">
        <v>25</v>
      </c>
      <c r="P15" s="51">
        <v>1</v>
      </c>
      <c r="Q15" s="51">
        <v>23</v>
      </c>
      <c r="R15" s="51">
        <v>1</v>
      </c>
      <c r="S15" s="51">
        <v>25</v>
      </c>
      <c r="T15" s="75"/>
      <c r="U15" s="51"/>
      <c r="V15" s="51"/>
      <c r="W15" s="51"/>
      <c r="X15" s="51"/>
      <c r="Y15" s="51"/>
      <c r="Z15" s="75">
        <v>1</v>
      </c>
      <c r="AA15" s="51">
        <v>23</v>
      </c>
      <c r="AB15" s="51">
        <v>1</v>
      </c>
      <c r="AC15" s="51">
        <v>25</v>
      </c>
      <c r="AD15" s="51">
        <v>1</v>
      </c>
      <c r="AE15" s="51">
        <v>25</v>
      </c>
      <c r="AF15" s="75">
        <v>1</v>
      </c>
      <c r="AG15" s="51">
        <v>25</v>
      </c>
      <c r="AH15" s="51">
        <v>1</v>
      </c>
      <c r="AI15" s="51">
        <v>26</v>
      </c>
      <c r="AJ15" s="51">
        <v>1</v>
      </c>
      <c r="AK15" s="51">
        <v>26</v>
      </c>
      <c r="AL15" s="75">
        <v>1</v>
      </c>
      <c r="AM15" s="51">
        <v>25</v>
      </c>
      <c r="AN15" s="51">
        <v>1</v>
      </c>
      <c r="AO15" s="51">
        <v>24</v>
      </c>
      <c r="AP15" s="51">
        <v>1</v>
      </c>
      <c r="AQ15" s="51">
        <v>25</v>
      </c>
      <c r="AR15" s="75"/>
      <c r="AS15" s="51"/>
      <c r="AT15" s="51"/>
      <c r="AU15" s="51"/>
      <c r="AV15" s="51"/>
      <c r="AW15" s="51"/>
      <c r="AX15" s="75">
        <v>1</v>
      </c>
      <c r="AY15" s="51">
        <v>24</v>
      </c>
      <c r="AZ15" s="51">
        <v>1</v>
      </c>
      <c r="BA15" s="51">
        <v>25</v>
      </c>
      <c r="BB15" s="51">
        <v>1</v>
      </c>
      <c r="BC15" s="51">
        <v>26</v>
      </c>
      <c r="BD15" s="75"/>
      <c r="BE15" s="51"/>
      <c r="BF15" s="51"/>
      <c r="BG15" s="51"/>
      <c r="BH15" s="51"/>
      <c r="BI15" s="51"/>
      <c r="BJ15" s="75">
        <f t="shared" si="0"/>
        <v>7</v>
      </c>
      <c r="BK15" s="51">
        <f t="shared" si="0"/>
        <v>163</v>
      </c>
      <c r="BL15" s="51">
        <f t="shared" si="0"/>
        <v>7</v>
      </c>
      <c r="BM15" s="51">
        <f t="shared" si="0"/>
        <v>167</v>
      </c>
      <c r="BN15" s="51">
        <f t="shared" si="0"/>
        <v>7</v>
      </c>
      <c r="BO15" s="51">
        <f t="shared" si="0"/>
        <v>177</v>
      </c>
    </row>
    <row r="16" spans="1:67" s="52" customFormat="1" ht="15.75" customHeight="1">
      <c r="A16" s="58" t="s">
        <v>50</v>
      </c>
      <c r="B16" s="75"/>
      <c r="C16" s="51"/>
      <c r="D16" s="51"/>
      <c r="E16" s="51"/>
      <c r="F16" s="51"/>
      <c r="G16" s="51"/>
      <c r="H16" s="75"/>
      <c r="I16" s="51"/>
      <c r="J16" s="51"/>
      <c r="K16" s="51"/>
      <c r="L16" s="51"/>
      <c r="M16" s="51"/>
      <c r="N16" s="75"/>
      <c r="O16" s="51"/>
      <c r="P16" s="51"/>
      <c r="Q16" s="51"/>
      <c r="R16" s="51"/>
      <c r="S16" s="51"/>
      <c r="T16" s="75"/>
      <c r="U16" s="51"/>
      <c r="V16" s="51"/>
      <c r="W16" s="51"/>
      <c r="X16" s="51"/>
      <c r="Y16" s="51"/>
      <c r="Z16" s="75">
        <v>1</v>
      </c>
      <c r="AA16" s="51">
        <v>26</v>
      </c>
      <c r="AB16" s="51">
        <v>1</v>
      </c>
      <c r="AC16" s="51">
        <v>25</v>
      </c>
      <c r="AD16" s="51">
        <v>1</v>
      </c>
      <c r="AE16" s="51">
        <v>27</v>
      </c>
      <c r="AF16" s="75">
        <v>1</v>
      </c>
      <c r="AG16" s="51">
        <v>26</v>
      </c>
      <c r="AH16" s="51">
        <v>1</v>
      </c>
      <c r="AI16" s="51">
        <v>25</v>
      </c>
      <c r="AJ16" s="51">
        <v>1</v>
      </c>
      <c r="AK16" s="51">
        <v>26</v>
      </c>
      <c r="AL16" s="75">
        <v>1</v>
      </c>
      <c r="AM16" s="51">
        <v>22</v>
      </c>
      <c r="AN16" s="51">
        <v>1</v>
      </c>
      <c r="AO16" s="51">
        <v>22</v>
      </c>
      <c r="AP16" s="51">
        <v>1</v>
      </c>
      <c r="AQ16" s="51">
        <v>25</v>
      </c>
      <c r="AR16" s="75"/>
      <c r="AS16" s="51"/>
      <c r="AT16" s="51"/>
      <c r="AU16" s="51"/>
      <c r="AV16" s="51"/>
      <c r="AW16" s="51"/>
      <c r="AX16" s="75">
        <v>1</v>
      </c>
      <c r="AY16" s="51">
        <v>22</v>
      </c>
      <c r="AZ16" s="51"/>
      <c r="BA16" s="51"/>
      <c r="BB16" s="51"/>
      <c r="BC16" s="51"/>
      <c r="BD16" s="75"/>
      <c r="BE16" s="51"/>
      <c r="BF16" s="51"/>
      <c r="BG16" s="51"/>
      <c r="BH16" s="51"/>
      <c r="BI16" s="51"/>
      <c r="BJ16" s="75">
        <f t="shared" si="0"/>
        <v>4</v>
      </c>
      <c r="BK16" s="51">
        <f t="shared" si="0"/>
        <v>96</v>
      </c>
      <c r="BL16" s="51">
        <f t="shared" si="0"/>
        <v>3</v>
      </c>
      <c r="BM16" s="51">
        <f t="shared" si="0"/>
        <v>72</v>
      </c>
      <c r="BN16" s="51">
        <f t="shared" si="0"/>
        <v>3</v>
      </c>
      <c r="BO16" s="51">
        <f t="shared" si="0"/>
        <v>78</v>
      </c>
    </row>
    <row r="17" spans="1:67" s="52" customFormat="1" ht="15.75" customHeight="1">
      <c r="A17" s="58" t="s">
        <v>52</v>
      </c>
      <c r="B17" s="75"/>
      <c r="C17" s="51"/>
      <c r="D17" s="51"/>
      <c r="E17" s="51"/>
      <c r="F17" s="51"/>
      <c r="G17" s="51"/>
      <c r="H17" s="75"/>
      <c r="I17" s="51"/>
      <c r="J17" s="51"/>
      <c r="K17" s="51"/>
      <c r="L17" s="51"/>
      <c r="M17" s="51"/>
      <c r="N17" s="75"/>
      <c r="O17" s="51"/>
      <c r="P17" s="51"/>
      <c r="Q17" s="51"/>
      <c r="R17" s="51"/>
      <c r="S17" s="51"/>
      <c r="T17" s="75"/>
      <c r="U17" s="51"/>
      <c r="V17" s="51"/>
      <c r="W17" s="51"/>
      <c r="X17" s="51"/>
      <c r="Y17" s="51"/>
      <c r="Z17" s="75">
        <v>1</v>
      </c>
      <c r="AA17" s="51">
        <v>20</v>
      </c>
      <c r="AB17" s="51">
        <v>1</v>
      </c>
      <c r="AC17" s="51">
        <v>19</v>
      </c>
      <c r="AD17" s="51"/>
      <c r="AE17" s="51"/>
      <c r="AF17" s="75"/>
      <c r="AG17" s="51"/>
      <c r="AH17" s="51"/>
      <c r="AI17" s="51"/>
      <c r="AJ17" s="51"/>
      <c r="AK17" s="51"/>
      <c r="AL17" s="75"/>
      <c r="AM17" s="51"/>
      <c r="AN17" s="51">
        <v>1</v>
      </c>
      <c r="AO17" s="51">
        <v>25</v>
      </c>
      <c r="AP17" s="51">
        <v>1</v>
      </c>
      <c r="AQ17" s="51">
        <v>25</v>
      </c>
      <c r="AR17" s="75"/>
      <c r="AS17" s="51"/>
      <c r="AT17" s="51"/>
      <c r="AU17" s="51"/>
      <c r="AV17" s="51"/>
      <c r="AW17" s="51"/>
      <c r="AX17" s="75"/>
      <c r="AY17" s="51"/>
      <c r="AZ17" s="51"/>
      <c r="BA17" s="51"/>
      <c r="BB17" s="51"/>
      <c r="BC17" s="51"/>
      <c r="BD17" s="75"/>
      <c r="BE17" s="51"/>
      <c r="BF17" s="51"/>
      <c r="BG17" s="51"/>
      <c r="BH17" s="51"/>
      <c r="BI17" s="51"/>
      <c r="BJ17" s="75">
        <f t="shared" si="0"/>
        <v>1</v>
      </c>
      <c r="BK17" s="51">
        <f t="shared" si="0"/>
        <v>20</v>
      </c>
      <c r="BL17" s="51">
        <f t="shared" si="0"/>
        <v>2</v>
      </c>
      <c r="BM17" s="51">
        <f t="shared" si="0"/>
        <v>44</v>
      </c>
      <c r="BN17" s="51">
        <f t="shared" si="0"/>
        <v>1</v>
      </c>
      <c r="BO17" s="51">
        <f t="shared" si="0"/>
        <v>25</v>
      </c>
    </row>
    <row r="18" spans="1:67" ht="15.75" customHeight="1">
      <c r="A18" s="57" t="s">
        <v>53</v>
      </c>
      <c r="B18" s="11">
        <v>1</v>
      </c>
      <c r="C18" s="6">
        <v>23</v>
      </c>
      <c r="D18" s="6">
        <v>1</v>
      </c>
      <c r="E18" s="6">
        <v>24</v>
      </c>
      <c r="F18" s="6">
        <v>1</v>
      </c>
      <c r="G18" s="6">
        <v>22</v>
      </c>
      <c r="H18" s="11">
        <v>1</v>
      </c>
      <c r="I18" s="6">
        <v>27</v>
      </c>
      <c r="J18" s="6">
        <v>1</v>
      </c>
      <c r="K18" s="6">
        <v>24</v>
      </c>
      <c r="L18" s="6">
        <v>1</v>
      </c>
      <c r="M18" s="6">
        <v>21</v>
      </c>
      <c r="N18" s="11">
        <v>1</v>
      </c>
      <c r="O18" s="6">
        <v>26</v>
      </c>
      <c r="P18" s="6">
        <v>1</v>
      </c>
      <c r="Q18" s="6">
        <v>17</v>
      </c>
      <c r="R18" s="6">
        <v>1</v>
      </c>
      <c r="S18" s="6">
        <v>24</v>
      </c>
      <c r="T18" s="11">
        <v>1</v>
      </c>
      <c r="U18" s="6">
        <v>23</v>
      </c>
      <c r="V18" s="6">
        <v>1</v>
      </c>
      <c r="W18" s="6">
        <v>27</v>
      </c>
      <c r="X18" s="6">
        <v>1</v>
      </c>
      <c r="Y18" s="6">
        <v>23</v>
      </c>
      <c r="Z18" s="11">
        <v>1</v>
      </c>
      <c r="AA18" s="6">
        <v>25</v>
      </c>
      <c r="AB18" s="6">
        <v>1</v>
      </c>
      <c r="AC18" s="6">
        <v>24</v>
      </c>
      <c r="AD18" s="6">
        <v>1</v>
      </c>
      <c r="AE18" s="6">
        <v>23</v>
      </c>
      <c r="AF18" s="11">
        <v>1</v>
      </c>
      <c r="AG18" s="6">
        <v>24</v>
      </c>
      <c r="AH18" s="6">
        <v>1</v>
      </c>
      <c r="AI18" s="6">
        <v>28</v>
      </c>
      <c r="AJ18" s="6">
        <v>1</v>
      </c>
      <c r="AK18" s="6">
        <v>28</v>
      </c>
      <c r="AL18" s="11">
        <v>1</v>
      </c>
      <c r="AM18" s="6">
        <v>25</v>
      </c>
      <c r="AN18" s="6">
        <v>1</v>
      </c>
      <c r="AO18" s="6">
        <v>22</v>
      </c>
      <c r="AP18" s="6">
        <v>1</v>
      </c>
      <c r="AQ18" s="6">
        <v>25</v>
      </c>
      <c r="AR18" s="11">
        <v>1</v>
      </c>
      <c r="AS18" s="6">
        <v>16</v>
      </c>
      <c r="AT18" s="6">
        <v>1</v>
      </c>
      <c r="AU18" s="6">
        <v>23</v>
      </c>
      <c r="AV18" s="6">
        <v>1</v>
      </c>
      <c r="AW18" s="6">
        <v>26</v>
      </c>
      <c r="AX18" s="11">
        <v>1</v>
      </c>
      <c r="AY18" s="6">
        <v>25</v>
      </c>
      <c r="AZ18" s="6">
        <v>1</v>
      </c>
      <c r="BA18" s="6">
        <v>25</v>
      </c>
      <c r="BB18" s="6">
        <v>1</v>
      </c>
      <c r="BC18" s="6">
        <v>24</v>
      </c>
      <c r="BD18" s="11">
        <v>1</v>
      </c>
      <c r="BE18" s="6">
        <v>13</v>
      </c>
      <c r="BF18" s="6">
        <v>1</v>
      </c>
      <c r="BG18" s="6">
        <v>19</v>
      </c>
      <c r="BH18" s="6">
        <v>1</v>
      </c>
      <c r="BI18" s="6">
        <v>17</v>
      </c>
      <c r="BJ18" s="72">
        <f t="shared" si="0"/>
        <v>10</v>
      </c>
      <c r="BK18" s="53">
        <f t="shared" si="0"/>
        <v>227</v>
      </c>
      <c r="BL18" s="53">
        <f t="shared" si="0"/>
        <v>10</v>
      </c>
      <c r="BM18" s="53">
        <f t="shared" si="0"/>
        <v>233</v>
      </c>
      <c r="BN18" s="53">
        <f t="shared" si="0"/>
        <v>10</v>
      </c>
      <c r="BO18" s="53">
        <f t="shared" si="0"/>
        <v>233</v>
      </c>
    </row>
    <row r="19" spans="1:67" ht="15.75" customHeight="1">
      <c r="A19" s="57" t="s">
        <v>54</v>
      </c>
      <c r="B19" s="11">
        <v>1</v>
      </c>
      <c r="C19" s="6">
        <v>19</v>
      </c>
      <c r="D19" s="6">
        <v>1</v>
      </c>
      <c r="E19" s="6">
        <v>17</v>
      </c>
      <c r="F19" s="6">
        <v>1</v>
      </c>
      <c r="G19" s="6">
        <v>17</v>
      </c>
      <c r="H19" s="11">
        <v>1</v>
      </c>
      <c r="I19" s="6">
        <v>25</v>
      </c>
      <c r="J19" s="6">
        <v>1</v>
      </c>
      <c r="K19" s="6">
        <v>25</v>
      </c>
      <c r="L19" s="6">
        <v>1</v>
      </c>
      <c r="M19" s="6">
        <v>21</v>
      </c>
      <c r="N19" s="11">
        <v>1</v>
      </c>
      <c r="O19" s="6">
        <v>20</v>
      </c>
      <c r="P19" s="6">
        <v>1</v>
      </c>
      <c r="Q19" s="6">
        <v>25</v>
      </c>
      <c r="R19" s="6">
        <v>1</v>
      </c>
      <c r="S19" s="6">
        <v>25</v>
      </c>
      <c r="T19" s="11"/>
      <c r="U19" s="6"/>
      <c r="V19" s="6"/>
      <c r="W19" s="6"/>
      <c r="X19" s="6"/>
      <c r="Y19" s="6"/>
      <c r="Z19" s="11">
        <v>1</v>
      </c>
      <c r="AA19" s="6">
        <v>26</v>
      </c>
      <c r="AB19" s="6">
        <v>1</v>
      </c>
      <c r="AC19" s="6">
        <v>24</v>
      </c>
      <c r="AD19" s="6">
        <v>1</v>
      </c>
      <c r="AE19" s="6">
        <v>23</v>
      </c>
      <c r="AF19" s="11">
        <v>1</v>
      </c>
      <c r="AG19" s="6">
        <v>25</v>
      </c>
      <c r="AH19" s="6">
        <v>1</v>
      </c>
      <c r="AI19" s="6">
        <v>25</v>
      </c>
      <c r="AJ19" s="6">
        <v>1</v>
      </c>
      <c r="AK19" s="6">
        <v>25</v>
      </c>
      <c r="AL19" s="11">
        <v>1</v>
      </c>
      <c r="AM19" s="6">
        <v>26</v>
      </c>
      <c r="AN19" s="6">
        <v>1</v>
      </c>
      <c r="AO19" s="6">
        <v>25</v>
      </c>
      <c r="AP19" s="6">
        <v>1</v>
      </c>
      <c r="AQ19" s="6">
        <v>25</v>
      </c>
      <c r="AR19" s="11"/>
      <c r="AS19" s="6"/>
      <c r="AT19" s="6"/>
      <c r="AU19" s="6"/>
      <c r="AV19" s="6"/>
      <c r="AW19" s="6"/>
      <c r="AX19" s="11">
        <v>1</v>
      </c>
      <c r="AY19" s="6">
        <v>27</v>
      </c>
      <c r="AZ19" s="6">
        <v>1</v>
      </c>
      <c r="BA19" s="6">
        <v>25</v>
      </c>
      <c r="BB19" s="6">
        <v>1</v>
      </c>
      <c r="BC19" s="6">
        <v>24</v>
      </c>
      <c r="BD19" s="11"/>
      <c r="BE19" s="6"/>
      <c r="BF19" s="6"/>
      <c r="BG19" s="6"/>
      <c r="BH19" s="6"/>
      <c r="BI19" s="6"/>
      <c r="BJ19" s="72">
        <f t="shared" si="0"/>
        <v>7</v>
      </c>
      <c r="BK19" s="53">
        <f t="shared" si="0"/>
        <v>168</v>
      </c>
      <c r="BL19" s="53">
        <f t="shared" si="0"/>
        <v>7</v>
      </c>
      <c r="BM19" s="53">
        <f t="shared" si="0"/>
        <v>166</v>
      </c>
      <c r="BN19" s="53">
        <f t="shared" si="0"/>
        <v>7</v>
      </c>
      <c r="BO19" s="53">
        <f t="shared" si="0"/>
        <v>160</v>
      </c>
    </row>
    <row r="20" spans="1:67" ht="15.75" customHeight="1">
      <c r="A20" s="57" t="s">
        <v>55</v>
      </c>
      <c r="B20" s="11"/>
      <c r="C20" s="6"/>
      <c r="D20" s="6"/>
      <c r="E20" s="6"/>
      <c r="F20" s="6"/>
      <c r="G20" s="6"/>
      <c r="H20" s="11"/>
      <c r="I20" s="6"/>
      <c r="J20" s="6"/>
      <c r="K20" s="6"/>
      <c r="L20" s="6"/>
      <c r="M20" s="6"/>
      <c r="N20" s="11"/>
      <c r="O20" s="6"/>
      <c r="P20" s="6"/>
      <c r="Q20" s="6"/>
      <c r="R20" s="6"/>
      <c r="S20" s="6"/>
      <c r="T20" s="11"/>
      <c r="U20" s="6"/>
      <c r="V20" s="6"/>
      <c r="W20" s="6"/>
      <c r="X20" s="6"/>
      <c r="Y20" s="6"/>
      <c r="Z20" s="11">
        <v>1</v>
      </c>
      <c r="AA20" s="6">
        <v>26</v>
      </c>
      <c r="AB20" s="6">
        <v>1</v>
      </c>
      <c r="AC20" s="6">
        <v>25</v>
      </c>
      <c r="AD20" s="6">
        <v>1</v>
      </c>
      <c r="AE20" s="6">
        <v>23</v>
      </c>
      <c r="AF20" s="11">
        <v>1</v>
      </c>
      <c r="AG20" s="6">
        <v>25</v>
      </c>
      <c r="AH20" s="6">
        <v>1</v>
      </c>
      <c r="AI20" s="6">
        <v>26</v>
      </c>
      <c r="AJ20" s="6">
        <v>1</v>
      </c>
      <c r="AK20" s="6">
        <v>25</v>
      </c>
      <c r="AL20" s="11">
        <v>1</v>
      </c>
      <c r="AM20" s="6">
        <v>26</v>
      </c>
      <c r="AN20" s="6">
        <v>1</v>
      </c>
      <c r="AO20" s="6">
        <v>21</v>
      </c>
      <c r="AP20" s="6">
        <v>1</v>
      </c>
      <c r="AQ20" s="6">
        <v>20</v>
      </c>
      <c r="AR20" s="11"/>
      <c r="AS20" s="6"/>
      <c r="AT20" s="6"/>
      <c r="AU20" s="6"/>
      <c r="AV20" s="6"/>
      <c r="AW20" s="6"/>
      <c r="AX20" s="11"/>
      <c r="AY20" s="6"/>
      <c r="AZ20" s="6">
        <v>1</v>
      </c>
      <c r="BA20" s="6">
        <v>22</v>
      </c>
      <c r="BB20" s="6">
        <v>1</v>
      </c>
      <c r="BC20" s="6">
        <v>22</v>
      </c>
      <c r="BD20" s="11"/>
      <c r="BE20" s="6"/>
      <c r="BF20" s="6"/>
      <c r="BG20" s="6"/>
      <c r="BH20" s="6"/>
      <c r="BI20" s="6"/>
      <c r="BJ20" s="72">
        <f t="shared" si="0"/>
        <v>3</v>
      </c>
      <c r="BK20" s="53">
        <f t="shared" si="0"/>
        <v>77</v>
      </c>
      <c r="BL20" s="53">
        <f t="shared" si="0"/>
        <v>4</v>
      </c>
      <c r="BM20" s="53">
        <f t="shared" si="0"/>
        <v>94</v>
      </c>
      <c r="BN20" s="53">
        <f t="shared" si="0"/>
        <v>4</v>
      </c>
      <c r="BO20" s="53">
        <f t="shared" si="0"/>
        <v>90</v>
      </c>
    </row>
    <row r="21" spans="1:67" ht="15.75" customHeight="1">
      <c r="A21" s="57" t="s">
        <v>51</v>
      </c>
      <c r="B21" s="11"/>
      <c r="C21" s="6"/>
      <c r="D21" s="6"/>
      <c r="E21" s="6"/>
      <c r="F21" s="6"/>
      <c r="G21" s="6"/>
      <c r="H21" s="11"/>
      <c r="I21" s="6"/>
      <c r="J21" s="6"/>
      <c r="K21" s="6"/>
      <c r="L21" s="6"/>
      <c r="M21" s="6"/>
      <c r="N21" s="11"/>
      <c r="O21" s="6"/>
      <c r="P21" s="6"/>
      <c r="Q21" s="6"/>
      <c r="R21" s="6"/>
      <c r="S21" s="6"/>
      <c r="T21" s="11"/>
      <c r="U21" s="6"/>
      <c r="V21" s="6"/>
      <c r="W21" s="6"/>
      <c r="X21" s="6"/>
      <c r="Y21" s="6"/>
      <c r="Z21" s="11">
        <v>1</v>
      </c>
      <c r="AA21" s="6">
        <v>24</v>
      </c>
      <c r="AB21" s="6">
        <v>1</v>
      </c>
      <c r="AC21" s="6">
        <v>19</v>
      </c>
      <c r="AD21" s="6">
        <v>1</v>
      </c>
      <c r="AE21" s="6">
        <v>20</v>
      </c>
      <c r="AF21" s="11">
        <v>1</v>
      </c>
      <c r="AG21" s="6">
        <v>25</v>
      </c>
      <c r="AH21" s="6"/>
      <c r="AI21" s="6"/>
      <c r="AJ21" s="6"/>
      <c r="AK21" s="6"/>
      <c r="AL21" s="11"/>
      <c r="AM21" s="6"/>
      <c r="AN21" s="6"/>
      <c r="AO21" s="6"/>
      <c r="AP21" s="6"/>
      <c r="AQ21" s="6"/>
      <c r="AR21" s="11"/>
      <c r="AS21" s="6"/>
      <c r="AT21" s="6"/>
      <c r="AU21" s="6"/>
      <c r="AV21" s="6"/>
      <c r="AW21" s="6"/>
      <c r="AX21" s="11"/>
      <c r="AY21" s="6"/>
      <c r="AZ21" s="6"/>
      <c r="BA21" s="6"/>
      <c r="BB21" s="6"/>
      <c r="BC21" s="6"/>
      <c r="BD21" s="11"/>
      <c r="BE21" s="6"/>
      <c r="BF21" s="6"/>
      <c r="BG21" s="6"/>
      <c r="BH21" s="6"/>
      <c r="BI21" s="6"/>
      <c r="BJ21" s="72">
        <f t="shared" si="0"/>
        <v>2</v>
      </c>
      <c r="BK21" s="53">
        <f t="shared" si="0"/>
        <v>49</v>
      </c>
      <c r="BL21" s="53">
        <f t="shared" si="0"/>
        <v>1</v>
      </c>
      <c r="BM21" s="53">
        <f t="shared" si="0"/>
        <v>19</v>
      </c>
      <c r="BN21" s="53">
        <f t="shared" si="0"/>
        <v>1</v>
      </c>
      <c r="BO21" s="53">
        <f t="shared" si="0"/>
        <v>20</v>
      </c>
    </row>
    <row r="22" spans="1:67" s="52" customFormat="1" ht="15.75" customHeight="1">
      <c r="A22" s="58" t="s">
        <v>56</v>
      </c>
      <c r="B22" s="75">
        <v>1</v>
      </c>
      <c r="C22" s="51">
        <v>24</v>
      </c>
      <c r="D22" s="51">
        <v>1</v>
      </c>
      <c r="E22" s="51">
        <v>23</v>
      </c>
      <c r="F22" s="51">
        <v>1</v>
      </c>
      <c r="G22" s="51">
        <v>24</v>
      </c>
      <c r="H22" s="75">
        <v>1</v>
      </c>
      <c r="I22" s="51">
        <v>22</v>
      </c>
      <c r="J22" s="51">
        <v>1</v>
      </c>
      <c r="K22" s="51">
        <v>27</v>
      </c>
      <c r="L22" s="51">
        <v>1</v>
      </c>
      <c r="M22" s="51">
        <v>25</v>
      </c>
      <c r="N22" s="75">
        <v>1</v>
      </c>
      <c r="O22" s="51">
        <v>22</v>
      </c>
      <c r="P22" s="51">
        <v>1</v>
      </c>
      <c r="Q22" s="51">
        <v>26</v>
      </c>
      <c r="R22" s="51">
        <v>1</v>
      </c>
      <c r="S22" s="51">
        <v>26</v>
      </c>
      <c r="T22" s="75">
        <v>1</v>
      </c>
      <c r="U22" s="51">
        <v>22</v>
      </c>
      <c r="V22" s="51">
        <v>1</v>
      </c>
      <c r="W22" s="51">
        <v>24</v>
      </c>
      <c r="X22" s="51">
        <v>1</v>
      </c>
      <c r="Y22" s="51">
        <v>23</v>
      </c>
      <c r="Z22" s="75">
        <v>1</v>
      </c>
      <c r="AA22" s="51">
        <v>25</v>
      </c>
      <c r="AB22" s="51">
        <v>1</v>
      </c>
      <c r="AC22" s="51">
        <v>24</v>
      </c>
      <c r="AD22" s="51">
        <v>1</v>
      </c>
      <c r="AE22" s="51">
        <v>23</v>
      </c>
      <c r="AF22" s="75"/>
      <c r="AG22" s="51"/>
      <c r="AH22" s="51">
        <v>1</v>
      </c>
      <c r="AI22" s="51">
        <v>23</v>
      </c>
      <c r="AJ22" s="51">
        <v>1</v>
      </c>
      <c r="AK22" s="51">
        <v>25</v>
      </c>
      <c r="AL22" s="75">
        <v>1</v>
      </c>
      <c r="AM22" s="51">
        <v>26</v>
      </c>
      <c r="AN22" s="51">
        <v>1</v>
      </c>
      <c r="AO22" s="51">
        <v>27</v>
      </c>
      <c r="AP22" s="51">
        <v>1</v>
      </c>
      <c r="AQ22" s="51">
        <v>28</v>
      </c>
      <c r="AR22" s="75">
        <v>1</v>
      </c>
      <c r="AS22" s="51">
        <v>21</v>
      </c>
      <c r="AT22" s="51">
        <v>1</v>
      </c>
      <c r="AU22" s="51">
        <v>17</v>
      </c>
      <c r="AV22" s="51">
        <v>1</v>
      </c>
      <c r="AW22" s="51">
        <v>18</v>
      </c>
      <c r="AX22" s="75">
        <v>1</v>
      </c>
      <c r="AY22" s="51">
        <v>16</v>
      </c>
      <c r="AZ22" s="51">
        <v>1</v>
      </c>
      <c r="BA22" s="51">
        <v>24</v>
      </c>
      <c r="BB22" s="51">
        <v>1</v>
      </c>
      <c r="BC22" s="51">
        <v>24</v>
      </c>
      <c r="BD22" s="75">
        <v>1</v>
      </c>
      <c r="BE22" s="51">
        <v>14</v>
      </c>
      <c r="BF22" s="51">
        <v>1</v>
      </c>
      <c r="BG22" s="51">
        <v>12</v>
      </c>
      <c r="BH22" s="51">
        <v>1</v>
      </c>
      <c r="BI22" s="51">
        <v>12</v>
      </c>
      <c r="BJ22" s="75">
        <f t="shared" si="0"/>
        <v>9</v>
      </c>
      <c r="BK22" s="51">
        <f t="shared" si="0"/>
        <v>192</v>
      </c>
      <c r="BL22" s="51">
        <f t="shared" si="0"/>
        <v>10</v>
      </c>
      <c r="BM22" s="51">
        <f t="shared" si="0"/>
        <v>227</v>
      </c>
      <c r="BN22" s="51">
        <f t="shared" si="0"/>
        <v>10</v>
      </c>
      <c r="BO22" s="51">
        <f t="shared" si="0"/>
        <v>228</v>
      </c>
    </row>
    <row r="23" spans="1:67" s="52" customFormat="1" ht="15.75" customHeight="1">
      <c r="A23" s="58" t="s">
        <v>57</v>
      </c>
      <c r="B23" s="75">
        <v>1</v>
      </c>
      <c r="C23" s="51">
        <v>23</v>
      </c>
      <c r="D23" s="51">
        <v>1</v>
      </c>
      <c r="E23" s="51">
        <v>21</v>
      </c>
      <c r="F23" s="51">
        <v>1</v>
      </c>
      <c r="G23" s="51">
        <v>25</v>
      </c>
      <c r="H23" s="75">
        <v>1</v>
      </c>
      <c r="I23" s="51">
        <v>20</v>
      </c>
      <c r="J23" s="51">
        <v>1</v>
      </c>
      <c r="K23" s="51">
        <v>25</v>
      </c>
      <c r="L23" s="51">
        <v>1</v>
      </c>
      <c r="M23" s="51">
        <v>24</v>
      </c>
      <c r="N23" s="75"/>
      <c r="O23" s="51"/>
      <c r="P23" s="51">
        <v>1</v>
      </c>
      <c r="Q23" s="51">
        <v>20</v>
      </c>
      <c r="R23" s="51">
        <v>1</v>
      </c>
      <c r="S23" s="51">
        <v>18</v>
      </c>
      <c r="T23" s="75"/>
      <c r="U23" s="51"/>
      <c r="V23" s="51"/>
      <c r="W23" s="51"/>
      <c r="X23" s="51"/>
      <c r="Y23" s="51"/>
      <c r="Z23" s="75">
        <v>1</v>
      </c>
      <c r="AA23" s="51">
        <v>21</v>
      </c>
      <c r="AB23" s="51">
        <v>1</v>
      </c>
      <c r="AC23" s="51">
        <v>24</v>
      </c>
      <c r="AD23" s="51">
        <v>1</v>
      </c>
      <c r="AE23" s="51">
        <v>26</v>
      </c>
      <c r="AF23" s="75">
        <v>1</v>
      </c>
      <c r="AG23" s="51">
        <v>25</v>
      </c>
      <c r="AH23" s="51">
        <v>1</v>
      </c>
      <c r="AI23" s="51">
        <v>20</v>
      </c>
      <c r="AJ23" s="51">
        <v>1</v>
      </c>
      <c r="AK23" s="51">
        <v>20</v>
      </c>
      <c r="AL23" s="75">
        <v>1</v>
      </c>
      <c r="AM23" s="51">
        <v>21</v>
      </c>
      <c r="AN23" s="51">
        <v>1</v>
      </c>
      <c r="AO23" s="51">
        <v>26</v>
      </c>
      <c r="AP23" s="51">
        <v>1</v>
      </c>
      <c r="AQ23" s="51">
        <v>27</v>
      </c>
      <c r="AR23" s="75"/>
      <c r="AS23" s="51"/>
      <c r="AT23" s="51"/>
      <c r="AU23" s="51"/>
      <c r="AV23" s="51"/>
      <c r="AW23" s="51"/>
      <c r="AX23" s="75">
        <v>1</v>
      </c>
      <c r="AY23" s="51">
        <v>23</v>
      </c>
      <c r="AZ23" s="51">
        <v>1</v>
      </c>
      <c r="BA23" s="51">
        <v>26</v>
      </c>
      <c r="BB23" s="51">
        <v>1</v>
      </c>
      <c r="BC23" s="51">
        <v>26</v>
      </c>
      <c r="BD23" s="75"/>
      <c r="BE23" s="51"/>
      <c r="BF23" s="51"/>
      <c r="BG23" s="51"/>
      <c r="BH23" s="51"/>
      <c r="BI23" s="51"/>
      <c r="BJ23" s="75">
        <f t="shared" si="0"/>
        <v>6</v>
      </c>
      <c r="BK23" s="51">
        <f t="shared" si="0"/>
        <v>133</v>
      </c>
      <c r="BL23" s="51">
        <f t="shared" si="0"/>
        <v>7</v>
      </c>
      <c r="BM23" s="51">
        <f t="shared" si="0"/>
        <v>162</v>
      </c>
      <c r="BN23" s="51">
        <f t="shared" si="0"/>
        <v>7</v>
      </c>
      <c r="BO23" s="51">
        <f t="shared" si="0"/>
        <v>166</v>
      </c>
    </row>
    <row r="24" spans="1:67" s="52" customFormat="1" ht="15.75" customHeight="1">
      <c r="A24" s="58" t="s">
        <v>58</v>
      </c>
      <c r="B24" s="75"/>
      <c r="C24" s="51"/>
      <c r="D24" s="51"/>
      <c r="E24" s="51"/>
      <c r="F24" s="51"/>
      <c r="G24" s="51"/>
      <c r="H24" s="75"/>
      <c r="I24" s="51"/>
      <c r="J24" s="51"/>
      <c r="K24" s="51"/>
      <c r="L24" s="51"/>
      <c r="M24" s="51"/>
      <c r="N24" s="75"/>
      <c r="O24" s="51"/>
      <c r="P24" s="51"/>
      <c r="Q24" s="51"/>
      <c r="R24" s="51"/>
      <c r="S24" s="51"/>
      <c r="T24" s="75"/>
      <c r="U24" s="51"/>
      <c r="V24" s="51"/>
      <c r="W24" s="51"/>
      <c r="X24" s="51"/>
      <c r="Y24" s="51"/>
      <c r="Z24" s="75">
        <v>1</v>
      </c>
      <c r="AA24" s="51">
        <v>25</v>
      </c>
      <c r="AB24" s="51">
        <v>1</v>
      </c>
      <c r="AC24" s="51">
        <v>25</v>
      </c>
      <c r="AD24" s="51">
        <v>1</v>
      </c>
      <c r="AE24" s="51">
        <v>25</v>
      </c>
      <c r="AF24" s="75">
        <v>1</v>
      </c>
      <c r="AG24" s="51">
        <v>25</v>
      </c>
      <c r="AH24" s="51">
        <v>1</v>
      </c>
      <c r="AI24" s="51">
        <v>25</v>
      </c>
      <c r="AJ24" s="51">
        <v>1</v>
      </c>
      <c r="AK24" s="51">
        <v>25</v>
      </c>
      <c r="AL24" s="75">
        <v>1</v>
      </c>
      <c r="AM24" s="51">
        <v>24</v>
      </c>
      <c r="AN24" s="51">
        <v>1</v>
      </c>
      <c r="AO24" s="51">
        <v>26</v>
      </c>
      <c r="AP24" s="51">
        <v>1</v>
      </c>
      <c r="AQ24" s="51">
        <v>26</v>
      </c>
      <c r="AR24" s="75"/>
      <c r="AS24" s="51"/>
      <c r="AT24" s="51"/>
      <c r="AU24" s="51"/>
      <c r="AV24" s="51"/>
      <c r="AW24" s="51"/>
      <c r="AX24" s="75">
        <v>1</v>
      </c>
      <c r="AY24" s="51">
        <v>21</v>
      </c>
      <c r="AZ24" s="51"/>
      <c r="BA24" s="51"/>
      <c r="BB24" s="51"/>
      <c r="BC24" s="51"/>
      <c r="BD24" s="75"/>
      <c r="BE24" s="51"/>
      <c r="BF24" s="51"/>
      <c r="BG24" s="51"/>
      <c r="BH24" s="51"/>
      <c r="BI24" s="51"/>
      <c r="BJ24" s="75">
        <f t="shared" si="0"/>
        <v>4</v>
      </c>
      <c r="BK24" s="51">
        <f t="shared" si="0"/>
        <v>95</v>
      </c>
      <c r="BL24" s="51">
        <f t="shared" si="0"/>
        <v>3</v>
      </c>
      <c r="BM24" s="51">
        <f t="shared" si="0"/>
        <v>76</v>
      </c>
      <c r="BN24" s="51">
        <f t="shared" si="0"/>
        <v>3</v>
      </c>
      <c r="BO24" s="51">
        <f t="shared" si="0"/>
        <v>76</v>
      </c>
    </row>
    <row r="25" spans="1:67" s="52" customFormat="1" ht="15.75" customHeight="1">
      <c r="A25" s="58" t="s">
        <v>59</v>
      </c>
      <c r="B25" s="75"/>
      <c r="C25" s="51"/>
      <c r="D25" s="51"/>
      <c r="E25" s="51"/>
      <c r="F25" s="51"/>
      <c r="G25" s="51"/>
      <c r="H25" s="75"/>
      <c r="I25" s="51"/>
      <c r="J25" s="51"/>
      <c r="K25" s="51"/>
      <c r="L25" s="51"/>
      <c r="M25" s="51"/>
      <c r="N25" s="75"/>
      <c r="O25" s="51"/>
      <c r="P25" s="51"/>
      <c r="Q25" s="51"/>
      <c r="R25" s="51"/>
      <c r="S25" s="51"/>
      <c r="T25" s="75"/>
      <c r="U25" s="51"/>
      <c r="V25" s="51"/>
      <c r="W25" s="51"/>
      <c r="X25" s="51"/>
      <c r="Y25" s="51"/>
      <c r="Z25" s="75"/>
      <c r="AA25" s="51"/>
      <c r="AB25" s="51">
        <v>1</v>
      </c>
      <c r="AC25" s="51">
        <v>24</v>
      </c>
      <c r="AD25" s="51">
        <v>1</v>
      </c>
      <c r="AE25" s="51">
        <v>24</v>
      </c>
      <c r="AF25" s="75">
        <v>1</v>
      </c>
      <c r="AG25" s="51">
        <v>25</v>
      </c>
      <c r="AH25" s="51">
        <v>1</v>
      </c>
      <c r="AI25" s="51">
        <v>26</v>
      </c>
      <c r="AJ25" s="51">
        <v>1</v>
      </c>
      <c r="AK25" s="51">
        <v>25</v>
      </c>
      <c r="AL25" s="75"/>
      <c r="AM25" s="51"/>
      <c r="AN25" s="51"/>
      <c r="AO25" s="51"/>
      <c r="AP25" s="51"/>
      <c r="AQ25" s="51"/>
      <c r="AR25" s="75"/>
      <c r="AS25" s="51"/>
      <c r="AT25" s="51"/>
      <c r="AU25" s="51"/>
      <c r="AV25" s="51"/>
      <c r="AW25" s="51"/>
      <c r="AX25" s="75"/>
      <c r="AY25" s="51"/>
      <c r="AZ25" s="51"/>
      <c r="BA25" s="51"/>
      <c r="BB25" s="51"/>
      <c r="BC25" s="51"/>
      <c r="BD25" s="75"/>
      <c r="BE25" s="51"/>
      <c r="BF25" s="51"/>
      <c r="BG25" s="51"/>
      <c r="BH25" s="51"/>
      <c r="BI25" s="51"/>
      <c r="BJ25" s="75">
        <f t="shared" si="0"/>
        <v>1</v>
      </c>
      <c r="BK25" s="51">
        <f t="shared" si="0"/>
        <v>25</v>
      </c>
      <c r="BL25" s="51">
        <f t="shared" si="0"/>
        <v>2</v>
      </c>
      <c r="BM25" s="51">
        <f t="shared" si="0"/>
        <v>50</v>
      </c>
      <c r="BN25" s="51">
        <f t="shared" si="0"/>
        <v>2</v>
      </c>
      <c r="BO25" s="51">
        <f t="shared" si="0"/>
        <v>49</v>
      </c>
    </row>
    <row r="26" spans="1:67" ht="15.75" customHeight="1" thickBot="1">
      <c r="A26" s="59" t="s">
        <v>60</v>
      </c>
      <c r="B26" s="67">
        <f aca="true" t="shared" si="1" ref="B26:BM26">SUM(B10:B25)</f>
        <v>8</v>
      </c>
      <c r="C26" s="54">
        <f t="shared" si="1"/>
        <v>178</v>
      </c>
      <c r="D26" s="80">
        <f t="shared" si="1"/>
        <v>8</v>
      </c>
      <c r="E26" s="80">
        <f t="shared" si="1"/>
        <v>182</v>
      </c>
      <c r="F26" s="80">
        <f t="shared" si="1"/>
        <v>8</v>
      </c>
      <c r="G26" s="81">
        <f t="shared" si="1"/>
        <v>183</v>
      </c>
      <c r="H26" s="82">
        <f t="shared" si="1"/>
        <v>8</v>
      </c>
      <c r="I26" s="80">
        <f t="shared" si="1"/>
        <v>185</v>
      </c>
      <c r="J26" s="80">
        <f t="shared" si="1"/>
        <v>8</v>
      </c>
      <c r="K26" s="80">
        <f t="shared" si="1"/>
        <v>196</v>
      </c>
      <c r="L26" s="80">
        <f t="shared" si="1"/>
        <v>9</v>
      </c>
      <c r="M26" s="81">
        <f t="shared" si="1"/>
        <v>208</v>
      </c>
      <c r="N26" s="82">
        <f t="shared" si="1"/>
        <v>7</v>
      </c>
      <c r="O26" s="80">
        <f t="shared" si="1"/>
        <v>147</v>
      </c>
      <c r="P26" s="80">
        <f t="shared" si="1"/>
        <v>8</v>
      </c>
      <c r="Q26" s="80">
        <f t="shared" si="1"/>
        <v>179</v>
      </c>
      <c r="R26" s="80">
        <f t="shared" si="1"/>
        <v>8</v>
      </c>
      <c r="S26" s="81">
        <f t="shared" si="1"/>
        <v>172</v>
      </c>
      <c r="T26" s="82">
        <f t="shared" si="1"/>
        <v>4</v>
      </c>
      <c r="U26" s="80">
        <f t="shared" si="1"/>
        <v>95</v>
      </c>
      <c r="V26" s="80">
        <f t="shared" si="1"/>
        <v>4</v>
      </c>
      <c r="W26" s="80">
        <f t="shared" si="1"/>
        <v>91</v>
      </c>
      <c r="X26" s="80">
        <f t="shared" si="1"/>
        <v>4</v>
      </c>
      <c r="Y26" s="81">
        <f t="shared" si="1"/>
        <v>91</v>
      </c>
      <c r="Z26" s="82">
        <f t="shared" si="1"/>
        <v>15</v>
      </c>
      <c r="AA26" s="80">
        <f t="shared" si="1"/>
        <v>354</v>
      </c>
      <c r="AB26" s="80">
        <f t="shared" si="1"/>
        <v>15</v>
      </c>
      <c r="AC26" s="80">
        <f t="shared" si="1"/>
        <v>356</v>
      </c>
      <c r="AD26" s="80">
        <f t="shared" si="1"/>
        <v>14</v>
      </c>
      <c r="AE26" s="81">
        <f t="shared" si="1"/>
        <v>343</v>
      </c>
      <c r="AF26" s="82">
        <f t="shared" si="1"/>
        <v>13</v>
      </c>
      <c r="AG26" s="80">
        <f t="shared" si="1"/>
        <v>328</v>
      </c>
      <c r="AH26" s="80">
        <f t="shared" si="1"/>
        <v>13</v>
      </c>
      <c r="AI26" s="80">
        <f t="shared" si="1"/>
        <v>325</v>
      </c>
      <c r="AJ26" s="80">
        <f t="shared" si="1"/>
        <v>13</v>
      </c>
      <c r="AK26" s="81">
        <f t="shared" si="1"/>
        <v>324</v>
      </c>
      <c r="AL26" s="82">
        <f t="shared" si="1"/>
        <v>13</v>
      </c>
      <c r="AM26" s="80">
        <f t="shared" si="1"/>
        <v>312</v>
      </c>
      <c r="AN26" s="80">
        <f t="shared" si="1"/>
        <v>14</v>
      </c>
      <c r="AO26" s="80">
        <f t="shared" si="1"/>
        <v>337</v>
      </c>
      <c r="AP26" s="80">
        <f t="shared" si="1"/>
        <v>14</v>
      </c>
      <c r="AQ26" s="81">
        <f t="shared" si="1"/>
        <v>346</v>
      </c>
      <c r="AR26" s="82">
        <f t="shared" si="1"/>
        <v>4</v>
      </c>
      <c r="AS26" s="80">
        <f t="shared" si="1"/>
        <v>88</v>
      </c>
      <c r="AT26" s="80">
        <f t="shared" si="1"/>
        <v>4</v>
      </c>
      <c r="AU26" s="80">
        <f t="shared" si="1"/>
        <v>90</v>
      </c>
      <c r="AV26" s="80">
        <f t="shared" si="1"/>
        <v>4</v>
      </c>
      <c r="AW26" s="81">
        <f t="shared" si="1"/>
        <v>95</v>
      </c>
      <c r="AX26" s="82">
        <f t="shared" si="1"/>
        <v>10</v>
      </c>
      <c r="AY26" s="80">
        <f t="shared" si="1"/>
        <v>235</v>
      </c>
      <c r="AZ26" s="80">
        <f t="shared" si="1"/>
        <v>10</v>
      </c>
      <c r="BA26" s="80">
        <f t="shared" si="1"/>
        <v>250</v>
      </c>
      <c r="BB26" s="80">
        <f t="shared" si="1"/>
        <v>10</v>
      </c>
      <c r="BC26" s="81">
        <f t="shared" si="1"/>
        <v>240</v>
      </c>
      <c r="BD26" s="82">
        <f t="shared" si="1"/>
        <v>4</v>
      </c>
      <c r="BE26" s="80">
        <f t="shared" si="1"/>
        <v>65</v>
      </c>
      <c r="BF26" s="80">
        <f t="shared" si="1"/>
        <v>4</v>
      </c>
      <c r="BG26" s="80">
        <f t="shared" si="1"/>
        <v>69</v>
      </c>
      <c r="BH26" s="80">
        <f t="shared" si="1"/>
        <v>4</v>
      </c>
      <c r="BI26" s="81">
        <f t="shared" si="1"/>
        <v>65</v>
      </c>
      <c r="BJ26" s="92">
        <f t="shared" si="1"/>
        <v>86</v>
      </c>
      <c r="BK26" s="89">
        <f t="shared" si="1"/>
        <v>1987</v>
      </c>
      <c r="BL26" s="89">
        <f t="shared" si="1"/>
        <v>88</v>
      </c>
      <c r="BM26" s="89">
        <f t="shared" si="1"/>
        <v>2075</v>
      </c>
      <c r="BN26" s="89">
        <f>SUM(BN10:BN25)</f>
        <v>88</v>
      </c>
      <c r="BO26" s="93">
        <f>SUM(BO10:BO25)</f>
        <v>2067</v>
      </c>
    </row>
    <row r="27" spans="1:67" ht="15.75" customHeight="1">
      <c r="A27" s="60" t="s">
        <v>61</v>
      </c>
      <c r="B27" s="11">
        <v>1</v>
      </c>
      <c r="C27" s="6">
        <v>25</v>
      </c>
      <c r="D27" s="6">
        <v>1</v>
      </c>
      <c r="E27" s="6">
        <v>25</v>
      </c>
      <c r="F27" s="53">
        <v>1</v>
      </c>
      <c r="G27" s="53">
        <v>25</v>
      </c>
      <c r="H27" s="11">
        <v>1</v>
      </c>
      <c r="I27" s="6">
        <v>24</v>
      </c>
      <c r="J27" s="6">
        <v>1</v>
      </c>
      <c r="K27" s="6">
        <v>21</v>
      </c>
      <c r="L27" s="53">
        <v>1</v>
      </c>
      <c r="M27" s="53">
        <v>21</v>
      </c>
      <c r="N27" s="11">
        <v>1</v>
      </c>
      <c r="O27" s="6">
        <v>13</v>
      </c>
      <c r="P27" s="6">
        <v>1</v>
      </c>
      <c r="Q27" s="6">
        <v>21</v>
      </c>
      <c r="R27" s="53">
        <v>1</v>
      </c>
      <c r="S27" s="53">
        <v>19</v>
      </c>
      <c r="T27" s="11">
        <v>1</v>
      </c>
      <c r="U27" s="6">
        <v>15</v>
      </c>
      <c r="V27" s="6">
        <v>1</v>
      </c>
      <c r="W27" s="6">
        <v>20</v>
      </c>
      <c r="X27" s="53">
        <v>1</v>
      </c>
      <c r="Y27" s="53">
        <v>19</v>
      </c>
      <c r="Z27" s="11">
        <v>1</v>
      </c>
      <c r="AA27" s="6">
        <v>23</v>
      </c>
      <c r="AB27" s="6">
        <v>1</v>
      </c>
      <c r="AC27" s="6">
        <v>25</v>
      </c>
      <c r="AD27" s="53">
        <v>1</v>
      </c>
      <c r="AE27" s="53">
        <v>23</v>
      </c>
      <c r="AF27" s="11">
        <v>1</v>
      </c>
      <c r="AG27" s="6">
        <v>26</v>
      </c>
      <c r="AH27" s="6">
        <v>1</v>
      </c>
      <c r="AI27" s="6">
        <v>25</v>
      </c>
      <c r="AJ27" s="53">
        <v>1</v>
      </c>
      <c r="AK27" s="53">
        <v>25</v>
      </c>
      <c r="AL27" s="11">
        <v>1</v>
      </c>
      <c r="AM27" s="6">
        <v>27</v>
      </c>
      <c r="AN27" s="6">
        <v>1</v>
      </c>
      <c r="AO27" s="6">
        <v>26</v>
      </c>
      <c r="AP27" s="53">
        <v>1</v>
      </c>
      <c r="AQ27" s="53">
        <v>25</v>
      </c>
      <c r="AR27" s="11">
        <v>1</v>
      </c>
      <c r="AS27" s="6">
        <v>23</v>
      </c>
      <c r="AT27" s="6">
        <v>1</v>
      </c>
      <c r="AU27" s="6">
        <v>21</v>
      </c>
      <c r="AV27" s="53">
        <v>1</v>
      </c>
      <c r="AW27" s="53">
        <v>22</v>
      </c>
      <c r="AX27" s="11">
        <v>1</v>
      </c>
      <c r="AY27" s="6">
        <v>19</v>
      </c>
      <c r="AZ27" s="6">
        <v>1</v>
      </c>
      <c r="BA27" s="6">
        <v>25</v>
      </c>
      <c r="BB27" s="53">
        <v>1</v>
      </c>
      <c r="BC27" s="53">
        <v>26</v>
      </c>
      <c r="BD27" s="11">
        <v>1</v>
      </c>
      <c r="BE27" s="6">
        <v>18</v>
      </c>
      <c r="BF27" s="6">
        <v>1</v>
      </c>
      <c r="BG27" s="6">
        <v>16</v>
      </c>
      <c r="BH27" s="53">
        <v>1</v>
      </c>
      <c r="BI27" s="53">
        <v>13</v>
      </c>
      <c r="BJ27" s="78">
        <f aca="true" t="shared" si="2" ref="BJ27:BO46">B27+H27+N27+T27+Z27+AF27+AL27+AR27+AX27+BD27</f>
        <v>10</v>
      </c>
      <c r="BK27" s="79">
        <f t="shared" si="2"/>
        <v>213</v>
      </c>
      <c r="BL27" s="79">
        <f t="shared" si="2"/>
        <v>10</v>
      </c>
      <c r="BM27" s="79">
        <f t="shared" si="2"/>
        <v>225</v>
      </c>
      <c r="BN27" s="79">
        <f t="shared" si="2"/>
        <v>10</v>
      </c>
      <c r="BO27" s="79">
        <f t="shared" si="2"/>
        <v>218</v>
      </c>
    </row>
    <row r="28" spans="1:67" ht="15.75" customHeight="1">
      <c r="A28" s="60" t="s">
        <v>62</v>
      </c>
      <c r="B28" s="11">
        <v>1</v>
      </c>
      <c r="C28" s="6">
        <v>15</v>
      </c>
      <c r="D28" s="6">
        <v>1</v>
      </c>
      <c r="E28" s="6">
        <v>24</v>
      </c>
      <c r="F28" s="53">
        <v>1</v>
      </c>
      <c r="G28" s="53">
        <v>25</v>
      </c>
      <c r="H28" s="11">
        <v>1</v>
      </c>
      <c r="I28" s="6">
        <v>24</v>
      </c>
      <c r="J28" s="6">
        <v>1</v>
      </c>
      <c r="K28" s="6">
        <v>21</v>
      </c>
      <c r="L28" s="53">
        <v>1</v>
      </c>
      <c r="M28" s="53">
        <v>22</v>
      </c>
      <c r="N28" s="11">
        <v>1</v>
      </c>
      <c r="O28" s="6">
        <v>19</v>
      </c>
      <c r="P28" s="6"/>
      <c r="Q28" s="6"/>
      <c r="R28" s="53"/>
      <c r="S28" s="53"/>
      <c r="T28" s="11"/>
      <c r="U28" s="6"/>
      <c r="V28" s="6"/>
      <c r="W28" s="6"/>
      <c r="X28" s="53"/>
      <c r="Y28" s="53"/>
      <c r="Z28" s="11">
        <v>1</v>
      </c>
      <c r="AA28" s="6">
        <v>25</v>
      </c>
      <c r="AB28" s="6">
        <v>1</v>
      </c>
      <c r="AC28" s="6">
        <v>25</v>
      </c>
      <c r="AD28" s="53">
        <v>1</v>
      </c>
      <c r="AE28" s="53">
        <v>22</v>
      </c>
      <c r="AF28" s="11">
        <v>1</v>
      </c>
      <c r="AG28" s="6">
        <v>26</v>
      </c>
      <c r="AH28" s="6">
        <v>1</v>
      </c>
      <c r="AI28" s="6">
        <v>25</v>
      </c>
      <c r="AJ28" s="53">
        <v>1</v>
      </c>
      <c r="AK28" s="53">
        <v>29</v>
      </c>
      <c r="AL28" s="11">
        <v>1</v>
      </c>
      <c r="AM28" s="6">
        <v>28</v>
      </c>
      <c r="AN28" s="6">
        <v>1</v>
      </c>
      <c r="AO28" s="6">
        <v>22</v>
      </c>
      <c r="AP28" s="53">
        <v>1</v>
      </c>
      <c r="AQ28" s="53">
        <v>23</v>
      </c>
      <c r="AR28" s="11"/>
      <c r="AS28" s="6"/>
      <c r="AT28" s="6"/>
      <c r="AU28" s="6"/>
      <c r="AV28" s="53"/>
      <c r="AW28" s="53"/>
      <c r="AX28" s="11">
        <v>1</v>
      </c>
      <c r="AY28" s="6">
        <v>21</v>
      </c>
      <c r="AZ28" s="6">
        <v>1</v>
      </c>
      <c r="BA28" s="6">
        <v>25</v>
      </c>
      <c r="BB28" s="53">
        <v>1</v>
      </c>
      <c r="BC28" s="53">
        <v>26</v>
      </c>
      <c r="BD28" s="11"/>
      <c r="BE28" s="6"/>
      <c r="BF28" s="6"/>
      <c r="BG28" s="6"/>
      <c r="BH28" s="53"/>
      <c r="BI28" s="53"/>
      <c r="BJ28" s="72">
        <f t="shared" si="2"/>
        <v>7</v>
      </c>
      <c r="BK28" s="53">
        <f t="shared" si="2"/>
        <v>158</v>
      </c>
      <c r="BL28" s="53">
        <f t="shared" si="2"/>
        <v>6</v>
      </c>
      <c r="BM28" s="53">
        <f t="shared" si="2"/>
        <v>142</v>
      </c>
      <c r="BN28" s="53">
        <f t="shared" si="2"/>
        <v>6</v>
      </c>
      <c r="BO28" s="53">
        <f t="shared" si="2"/>
        <v>147</v>
      </c>
    </row>
    <row r="29" spans="1:67" ht="15.75" customHeight="1">
      <c r="A29" s="60" t="s">
        <v>63</v>
      </c>
      <c r="B29" s="11"/>
      <c r="C29" s="6"/>
      <c r="D29" s="6"/>
      <c r="E29" s="6"/>
      <c r="F29" s="53"/>
      <c r="G29" s="53"/>
      <c r="H29" s="11"/>
      <c r="I29" s="6"/>
      <c r="J29" s="6"/>
      <c r="K29" s="6"/>
      <c r="L29" s="53"/>
      <c r="M29" s="53"/>
      <c r="N29" s="11"/>
      <c r="O29" s="6"/>
      <c r="P29" s="6"/>
      <c r="Q29" s="6"/>
      <c r="R29" s="53"/>
      <c r="S29" s="53"/>
      <c r="T29" s="11"/>
      <c r="U29" s="6"/>
      <c r="V29" s="6"/>
      <c r="W29" s="6"/>
      <c r="X29" s="53"/>
      <c r="Y29" s="53"/>
      <c r="Z29" s="11">
        <v>1</v>
      </c>
      <c r="AA29" s="6">
        <v>22</v>
      </c>
      <c r="AB29" s="6">
        <v>1</v>
      </c>
      <c r="AC29" s="6">
        <v>21</v>
      </c>
      <c r="AD29" s="53">
        <v>1</v>
      </c>
      <c r="AE29" s="53">
        <v>23</v>
      </c>
      <c r="AF29" s="11">
        <v>1</v>
      </c>
      <c r="AG29" s="6">
        <v>25</v>
      </c>
      <c r="AH29" s="6">
        <v>1</v>
      </c>
      <c r="AI29" s="6">
        <v>24</v>
      </c>
      <c r="AJ29" s="53">
        <v>1</v>
      </c>
      <c r="AK29" s="53">
        <v>25</v>
      </c>
      <c r="AL29" s="11"/>
      <c r="AM29" s="6"/>
      <c r="AN29" s="6">
        <v>1</v>
      </c>
      <c r="AO29" s="6">
        <v>25</v>
      </c>
      <c r="AP29" s="53">
        <v>1</v>
      </c>
      <c r="AQ29" s="53">
        <v>25</v>
      </c>
      <c r="AR29" s="11"/>
      <c r="AS29" s="6"/>
      <c r="AT29" s="6"/>
      <c r="AU29" s="6"/>
      <c r="AV29" s="53"/>
      <c r="AW29" s="53"/>
      <c r="AX29" s="11"/>
      <c r="AY29" s="6"/>
      <c r="AZ29" s="6"/>
      <c r="BA29" s="6"/>
      <c r="BB29" s="53"/>
      <c r="BC29" s="53"/>
      <c r="BD29" s="11"/>
      <c r="BE29" s="6"/>
      <c r="BF29" s="6"/>
      <c r="BG29" s="6"/>
      <c r="BH29" s="53"/>
      <c r="BI29" s="53"/>
      <c r="BJ29" s="72">
        <f t="shared" si="2"/>
        <v>2</v>
      </c>
      <c r="BK29" s="53">
        <f t="shared" si="2"/>
        <v>47</v>
      </c>
      <c r="BL29" s="53">
        <f t="shared" si="2"/>
        <v>3</v>
      </c>
      <c r="BM29" s="53">
        <f t="shared" si="2"/>
        <v>70</v>
      </c>
      <c r="BN29" s="53">
        <f t="shared" si="2"/>
        <v>3</v>
      </c>
      <c r="BO29" s="53">
        <f t="shared" si="2"/>
        <v>73</v>
      </c>
    </row>
    <row r="30" spans="1:67" ht="15.75" customHeight="1" hidden="1" outlineLevel="1">
      <c r="A30" s="60" t="s">
        <v>64</v>
      </c>
      <c r="B30" s="11"/>
      <c r="C30" s="6"/>
      <c r="D30" s="6"/>
      <c r="E30" s="6"/>
      <c r="F30" s="53"/>
      <c r="G30" s="53"/>
      <c r="H30" s="11"/>
      <c r="I30" s="6"/>
      <c r="J30" s="6"/>
      <c r="K30" s="6"/>
      <c r="L30" s="53"/>
      <c r="M30" s="53"/>
      <c r="N30" s="11"/>
      <c r="O30" s="6"/>
      <c r="P30" s="6"/>
      <c r="Q30" s="6"/>
      <c r="R30" s="53"/>
      <c r="S30" s="53"/>
      <c r="T30" s="11"/>
      <c r="U30" s="6"/>
      <c r="V30" s="6"/>
      <c r="W30" s="6"/>
      <c r="X30" s="53"/>
      <c r="Y30" s="53"/>
      <c r="Z30" s="11"/>
      <c r="AA30" s="6"/>
      <c r="AB30" s="6"/>
      <c r="AC30" s="6"/>
      <c r="AD30" s="53"/>
      <c r="AE30" s="53"/>
      <c r="AF30" s="11">
        <v>1</v>
      </c>
      <c r="AG30" s="6">
        <v>22</v>
      </c>
      <c r="AH30" s="6"/>
      <c r="AI30" s="6"/>
      <c r="AJ30" s="53"/>
      <c r="AK30" s="53"/>
      <c r="AL30" s="11"/>
      <c r="AM30" s="6"/>
      <c r="AN30" s="6"/>
      <c r="AO30" s="6"/>
      <c r="AP30" s="53"/>
      <c r="AQ30" s="53"/>
      <c r="AR30" s="11"/>
      <c r="AS30" s="6"/>
      <c r="AT30" s="6"/>
      <c r="AU30" s="6"/>
      <c r="AV30" s="53"/>
      <c r="AW30" s="53"/>
      <c r="AX30" s="11"/>
      <c r="AY30" s="6"/>
      <c r="AZ30" s="6"/>
      <c r="BA30" s="6"/>
      <c r="BB30" s="53"/>
      <c r="BC30" s="53"/>
      <c r="BD30" s="11"/>
      <c r="BE30" s="6"/>
      <c r="BF30" s="6"/>
      <c r="BG30" s="6"/>
      <c r="BH30" s="53"/>
      <c r="BI30" s="53"/>
      <c r="BJ30" s="72">
        <f t="shared" si="2"/>
        <v>1</v>
      </c>
      <c r="BK30" s="53">
        <f t="shared" si="2"/>
        <v>22</v>
      </c>
      <c r="BL30" s="53">
        <f t="shared" si="2"/>
        <v>0</v>
      </c>
      <c r="BM30" s="53">
        <f t="shared" si="2"/>
        <v>0</v>
      </c>
      <c r="BN30" s="53">
        <f t="shared" si="2"/>
        <v>0</v>
      </c>
      <c r="BO30" s="53">
        <f t="shared" si="2"/>
        <v>0</v>
      </c>
    </row>
    <row r="31" spans="1:67" s="52" customFormat="1" ht="15.75" customHeight="1" collapsed="1">
      <c r="A31" s="61" t="s">
        <v>65</v>
      </c>
      <c r="B31" s="75">
        <v>1</v>
      </c>
      <c r="C31" s="51">
        <v>27</v>
      </c>
      <c r="D31" s="51">
        <v>1</v>
      </c>
      <c r="E31" s="51">
        <v>23</v>
      </c>
      <c r="F31" s="51">
        <v>1</v>
      </c>
      <c r="G31" s="51">
        <v>22</v>
      </c>
      <c r="H31" s="75">
        <v>1</v>
      </c>
      <c r="I31" s="51">
        <v>20</v>
      </c>
      <c r="J31" s="51">
        <v>1</v>
      </c>
      <c r="K31" s="51">
        <v>24</v>
      </c>
      <c r="L31" s="51">
        <v>1</v>
      </c>
      <c r="M31" s="51">
        <v>25</v>
      </c>
      <c r="N31" s="75">
        <v>1</v>
      </c>
      <c r="O31" s="51">
        <v>21</v>
      </c>
      <c r="P31" s="51">
        <v>1</v>
      </c>
      <c r="Q31" s="51">
        <v>12</v>
      </c>
      <c r="R31" s="51">
        <v>1</v>
      </c>
      <c r="S31" s="51">
        <v>15</v>
      </c>
      <c r="T31" s="75">
        <v>1</v>
      </c>
      <c r="U31" s="51">
        <v>18</v>
      </c>
      <c r="V31" s="51">
        <v>1</v>
      </c>
      <c r="W31" s="51">
        <v>16</v>
      </c>
      <c r="X31" s="51">
        <v>1</v>
      </c>
      <c r="Y31" s="51">
        <v>15</v>
      </c>
      <c r="Z31" s="75">
        <v>1</v>
      </c>
      <c r="AA31" s="51">
        <v>20</v>
      </c>
      <c r="AB31" s="51">
        <v>1</v>
      </c>
      <c r="AC31" s="51">
        <v>23</v>
      </c>
      <c r="AD31" s="51">
        <v>1</v>
      </c>
      <c r="AE31" s="51">
        <v>26</v>
      </c>
      <c r="AF31" s="75">
        <v>1</v>
      </c>
      <c r="AG31" s="51">
        <v>26</v>
      </c>
      <c r="AH31" s="51">
        <v>1</v>
      </c>
      <c r="AI31" s="51">
        <v>26</v>
      </c>
      <c r="AJ31" s="51">
        <v>1</v>
      </c>
      <c r="AK31" s="51">
        <v>26</v>
      </c>
      <c r="AL31" s="75">
        <v>1</v>
      </c>
      <c r="AM31" s="51">
        <v>25</v>
      </c>
      <c r="AN31" s="51">
        <v>1</v>
      </c>
      <c r="AO31" s="51">
        <v>27</v>
      </c>
      <c r="AP31" s="51">
        <v>1</v>
      </c>
      <c r="AQ31" s="51">
        <v>30</v>
      </c>
      <c r="AR31" s="75">
        <v>1</v>
      </c>
      <c r="AS31" s="51">
        <v>16</v>
      </c>
      <c r="AT31" s="51">
        <v>1</v>
      </c>
      <c r="AU31" s="51">
        <v>23</v>
      </c>
      <c r="AV31" s="51">
        <v>1</v>
      </c>
      <c r="AW31" s="51">
        <v>20</v>
      </c>
      <c r="AX31" s="75">
        <v>1</v>
      </c>
      <c r="AY31" s="51">
        <v>19</v>
      </c>
      <c r="AZ31" s="51">
        <v>1</v>
      </c>
      <c r="BA31" s="51">
        <v>18</v>
      </c>
      <c r="BB31" s="51">
        <v>1</v>
      </c>
      <c r="BC31" s="51">
        <v>18</v>
      </c>
      <c r="BD31" s="75">
        <v>1</v>
      </c>
      <c r="BE31" s="51">
        <v>20</v>
      </c>
      <c r="BF31" s="51">
        <v>1</v>
      </c>
      <c r="BG31" s="51">
        <v>17</v>
      </c>
      <c r="BH31" s="51">
        <v>1</v>
      </c>
      <c r="BI31" s="51">
        <v>16</v>
      </c>
      <c r="BJ31" s="75">
        <f t="shared" si="2"/>
        <v>10</v>
      </c>
      <c r="BK31" s="51">
        <f t="shared" si="2"/>
        <v>212</v>
      </c>
      <c r="BL31" s="51">
        <f t="shared" si="2"/>
        <v>10</v>
      </c>
      <c r="BM31" s="51">
        <f t="shared" si="2"/>
        <v>209</v>
      </c>
      <c r="BN31" s="51">
        <f t="shared" si="2"/>
        <v>10</v>
      </c>
      <c r="BO31" s="51">
        <f t="shared" si="2"/>
        <v>213</v>
      </c>
    </row>
    <row r="32" spans="1:67" s="52" customFormat="1" ht="15.75" customHeight="1">
      <c r="A32" s="61" t="s">
        <v>66</v>
      </c>
      <c r="B32" s="75"/>
      <c r="C32" s="51"/>
      <c r="D32" s="51">
        <v>1</v>
      </c>
      <c r="E32" s="51">
        <v>16</v>
      </c>
      <c r="F32" s="51">
        <v>1</v>
      </c>
      <c r="G32" s="51">
        <v>12</v>
      </c>
      <c r="H32" s="75">
        <v>1</v>
      </c>
      <c r="I32" s="51">
        <v>20</v>
      </c>
      <c r="J32" s="51">
        <v>1</v>
      </c>
      <c r="K32" s="51">
        <v>24</v>
      </c>
      <c r="L32" s="51">
        <v>1</v>
      </c>
      <c r="M32" s="51">
        <v>25</v>
      </c>
      <c r="N32" s="75">
        <v>1</v>
      </c>
      <c r="O32" s="51">
        <v>25</v>
      </c>
      <c r="P32" s="51">
        <v>1</v>
      </c>
      <c r="Q32" s="51">
        <v>18</v>
      </c>
      <c r="R32" s="51">
        <v>1</v>
      </c>
      <c r="S32" s="51">
        <v>18</v>
      </c>
      <c r="T32" s="75"/>
      <c r="U32" s="51"/>
      <c r="V32" s="51"/>
      <c r="W32" s="51"/>
      <c r="X32" s="51"/>
      <c r="Y32" s="51"/>
      <c r="Z32" s="75">
        <v>1</v>
      </c>
      <c r="AA32" s="51">
        <v>19</v>
      </c>
      <c r="AB32" s="51">
        <v>1</v>
      </c>
      <c r="AC32" s="51">
        <v>25</v>
      </c>
      <c r="AD32" s="51">
        <v>1</v>
      </c>
      <c r="AE32" s="51">
        <v>23</v>
      </c>
      <c r="AF32" s="75">
        <v>1</v>
      </c>
      <c r="AG32" s="51">
        <v>28</v>
      </c>
      <c r="AH32" s="51">
        <v>1</v>
      </c>
      <c r="AI32" s="51">
        <v>26</v>
      </c>
      <c r="AJ32" s="51">
        <v>1</v>
      </c>
      <c r="AK32" s="51">
        <v>25</v>
      </c>
      <c r="AL32" s="75">
        <v>1</v>
      </c>
      <c r="AM32" s="51">
        <v>16</v>
      </c>
      <c r="AN32" s="51">
        <v>1</v>
      </c>
      <c r="AO32" s="51">
        <v>30</v>
      </c>
      <c r="AP32" s="51">
        <v>1</v>
      </c>
      <c r="AQ32" s="51">
        <v>30</v>
      </c>
      <c r="AR32" s="75"/>
      <c r="AS32" s="51"/>
      <c r="AT32" s="51"/>
      <c r="AU32" s="51"/>
      <c r="AV32" s="51"/>
      <c r="AW32" s="51"/>
      <c r="AX32" s="75">
        <v>1</v>
      </c>
      <c r="AY32" s="51">
        <v>25</v>
      </c>
      <c r="AZ32" s="51">
        <v>1</v>
      </c>
      <c r="BA32" s="51">
        <v>24</v>
      </c>
      <c r="BB32" s="51">
        <v>1</v>
      </c>
      <c r="BC32" s="51">
        <v>24</v>
      </c>
      <c r="BD32" s="75"/>
      <c r="BE32" s="51"/>
      <c r="BF32" s="51"/>
      <c r="BG32" s="51"/>
      <c r="BH32" s="51"/>
      <c r="BI32" s="51"/>
      <c r="BJ32" s="75">
        <f t="shared" si="2"/>
        <v>6</v>
      </c>
      <c r="BK32" s="51">
        <f t="shared" si="2"/>
        <v>133</v>
      </c>
      <c r="BL32" s="51">
        <f t="shared" si="2"/>
        <v>7</v>
      </c>
      <c r="BM32" s="51">
        <f t="shared" si="2"/>
        <v>163</v>
      </c>
      <c r="BN32" s="51">
        <f t="shared" si="2"/>
        <v>7</v>
      </c>
      <c r="BO32" s="51">
        <f t="shared" si="2"/>
        <v>157</v>
      </c>
    </row>
    <row r="33" spans="1:67" s="52" customFormat="1" ht="15.75" customHeight="1">
      <c r="A33" s="61" t="s">
        <v>67</v>
      </c>
      <c r="B33" s="75"/>
      <c r="C33" s="51"/>
      <c r="D33" s="51"/>
      <c r="E33" s="51"/>
      <c r="F33" s="51"/>
      <c r="G33" s="51"/>
      <c r="H33" s="75"/>
      <c r="I33" s="51"/>
      <c r="J33" s="51"/>
      <c r="K33" s="51"/>
      <c r="L33" s="51"/>
      <c r="M33" s="51"/>
      <c r="N33" s="75"/>
      <c r="O33" s="51"/>
      <c r="P33" s="51"/>
      <c r="Q33" s="51"/>
      <c r="R33" s="51"/>
      <c r="S33" s="51"/>
      <c r="T33" s="75"/>
      <c r="U33" s="51"/>
      <c r="V33" s="51"/>
      <c r="W33" s="51"/>
      <c r="X33" s="51"/>
      <c r="Y33" s="51"/>
      <c r="Z33" s="75">
        <v>1</v>
      </c>
      <c r="AA33" s="51">
        <v>24</v>
      </c>
      <c r="AB33" s="51">
        <v>1</v>
      </c>
      <c r="AC33" s="51">
        <v>19</v>
      </c>
      <c r="AD33" s="51">
        <v>1</v>
      </c>
      <c r="AE33" s="51">
        <v>18</v>
      </c>
      <c r="AF33" s="75">
        <v>1</v>
      </c>
      <c r="AG33" s="51">
        <v>27</v>
      </c>
      <c r="AH33" s="51">
        <v>1</v>
      </c>
      <c r="AI33" s="51">
        <v>25</v>
      </c>
      <c r="AJ33" s="51">
        <v>1</v>
      </c>
      <c r="AK33" s="51">
        <v>25</v>
      </c>
      <c r="AL33" s="75">
        <v>1</v>
      </c>
      <c r="AM33" s="51">
        <v>25</v>
      </c>
      <c r="AN33" s="51"/>
      <c r="AO33" s="51"/>
      <c r="AP33" s="51"/>
      <c r="AQ33" s="51"/>
      <c r="AR33" s="75"/>
      <c r="AS33" s="51"/>
      <c r="AT33" s="51"/>
      <c r="AU33" s="51"/>
      <c r="AV33" s="51"/>
      <c r="AW33" s="51"/>
      <c r="AX33" s="75"/>
      <c r="AY33" s="51"/>
      <c r="AZ33" s="51"/>
      <c r="BA33" s="51"/>
      <c r="BB33" s="51"/>
      <c r="BC33" s="51"/>
      <c r="BD33" s="75"/>
      <c r="BE33" s="51"/>
      <c r="BF33" s="51"/>
      <c r="BG33" s="51"/>
      <c r="BH33" s="51"/>
      <c r="BI33" s="51"/>
      <c r="BJ33" s="75">
        <f t="shared" si="2"/>
        <v>3</v>
      </c>
      <c r="BK33" s="51">
        <f t="shared" si="2"/>
        <v>76</v>
      </c>
      <c r="BL33" s="51">
        <f t="shared" si="2"/>
        <v>2</v>
      </c>
      <c r="BM33" s="51">
        <f t="shared" si="2"/>
        <v>44</v>
      </c>
      <c r="BN33" s="51">
        <f t="shared" si="2"/>
        <v>2</v>
      </c>
      <c r="BO33" s="51">
        <f t="shared" si="2"/>
        <v>43</v>
      </c>
    </row>
    <row r="34" spans="1:67" s="52" customFormat="1" ht="15.75" customHeight="1">
      <c r="A34" s="61" t="s">
        <v>68</v>
      </c>
      <c r="B34" s="75"/>
      <c r="C34" s="51"/>
      <c r="D34" s="51"/>
      <c r="E34" s="51"/>
      <c r="F34" s="51"/>
      <c r="G34" s="51"/>
      <c r="H34" s="75"/>
      <c r="I34" s="51"/>
      <c r="J34" s="51"/>
      <c r="K34" s="51"/>
      <c r="L34" s="51"/>
      <c r="M34" s="51"/>
      <c r="N34" s="75"/>
      <c r="O34" s="51"/>
      <c r="P34" s="51"/>
      <c r="Q34" s="51"/>
      <c r="R34" s="51"/>
      <c r="S34" s="51"/>
      <c r="T34" s="75"/>
      <c r="U34" s="51"/>
      <c r="V34" s="51"/>
      <c r="W34" s="51"/>
      <c r="X34" s="51"/>
      <c r="Y34" s="51"/>
      <c r="Z34" s="75"/>
      <c r="AA34" s="51"/>
      <c r="AB34" s="51"/>
      <c r="AC34" s="51"/>
      <c r="AD34" s="51"/>
      <c r="AE34" s="51"/>
      <c r="AF34" s="75"/>
      <c r="AG34" s="51"/>
      <c r="AH34" s="51">
        <v>1</v>
      </c>
      <c r="AI34" s="51">
        <v>26</v>
      </c>
      <c r="AJ34" s="51">
        <v>1</v>
      </c>
      <c r="AK34" s="51">
        <v>25</v>
      </c>
      <c r="AL34" s="75"/>
      <c r="AM34" s="51"/>
      <c r="AN34" s="51"/>
      <c r="AO34" s="51"/>
      <c r="AP34" s="51"/>
      <c r="AQ34" s="51"/>
      <c r="AR34" s="75"/>
      <c r="AS34" s="51"/>
      <c r="AT34" s="51"/>
      <c r="AU34" s="51"/>
      <c r="AV34" s="51"/>
      <c r="AW34" s="51"/>
      <c r="AX34" s="75"/>
      <c r="AY34" s="51"/>
      <c r="AZ34" s="51"/>
      <c r="BA34" s="51"/>
      <c r="BB34" s="51"/>
      <c r="BC34" s="51"/>
      <c r="BD34" s="75"/>
      <c r="BE34" s="51"/>
      <c r="BF34" s="51"/>
      <c r="BG34" s="51"/>
      <c r="BH34" s="51"/>
      <c r="BI34" s="51"/>
      <c r="BJ34" s="75">
        <f t="shared" si="2"/>
        <v>0</v>
      </c>
      <c r="BK34" s="51">
        <f t="shared" si="2"/>
        <v>0</v>
      </c>
      <c r="BL34" s="51">
        <f t="shared" si="2"/>
        <v>1</v>
      </c>
      <c r="BM34" s="51">
        <f t="shared" si="2"/>
        <v>26</v>
      </c>
      <c r="BN34" s="51">
        <f t="shared" si="2"/>
        <v>1</v>
      </c>
      <c r="BO34" s="51">
        <f t="shared" si="2"/>
        <v>25</v>
      </c>
    </row>
    <row r="35" spans="1:67" ht="15.75" customHeight="1">
      <c r="A35" s="60" t="s">
        <v>69</v>
      </c>
      <c r="B35" s="11">
        <v>1</v>
      </c>
      <c r="C35" s="6">
        <v>26</v>
      </c>
      <c r="D35" s="6">
        <v>1</v>
      </c>
      <c r="E35" s="6">
        <v>27</v>
      </c>
      <c r="F35" s="6">
        <v>1</v>
      </c>
      <c r="G35" s="6">
        <v>27</v>
      </c>
      <c r="H35" s="11">
        <v>1</v>
      </c>
      <c r="I35" s="6">
        <v>25</v>
      </c>
      <c r="J35" s="6">
        <v>1</v>
      </c>
      <c r="K35" s="6">
        <v>21</v>
      </c>
      <c r="L35" s="6">
        <v>1</v>
      </c>
      <c r="M35" s="6">
        <v>22</v>
      </c>
      <c r="N35" s="11">
        <v>1</v>
      </c>
      <c r="O35" s="6">
        <v>25</v>
      </c>
      <c r="P35" s="6">
        <v>1</v>
      </c>
      <c r="Q35" s="6">
        <v>19</v>
      </c>
      <c r="R35" s="6">
        <v>1</v>
      </c>
      <c r="S35" s="6">
        <v>20</v>
      </c>
      <c r="T35" s="11">
        <v>1</v>
      </c>
      <c r="U35" s="6">
        <v>19</v>
      </c>
      <c r="V35" s="6">
        <v>1</v>
      </c>
      <c r="W35" s="6">
        <v>17</v>
      </c>
      <c r="X35" s="6">
        <v>1</v>
      </c>
      <c r="Y35" s="6">
        <v>17</v>
      </c>
      <c r="Z35" s="11">
        <v>1</v>
      </c>
      <c r="AA35" s="6">
        <v>26</v>
      </c>
      <c r="AB35" s="6">
        <v>1</v>
      </c>
      <c r="AC35" s="6">
        <v>20</v>
      </c>
      <c r="AD35" s="6">
        <v>1</v>
      </c>
      <c r="AE35" s="6">
        <v>17</v>
      </c>
      <c r="AF35" s="11">
        <v>1</v>
      </c>
      <c r="AG35" s="6">
        <v>25</v>
      </c>
      <c r="AH35" s="6">
        <v>1</v>
      </c>
      <c r="AI35" s="6">
        <v>26</v>
      </c>
      <c r="AJ35" s="6">
        <v>1</v>
      </c>
      <c r="AK35" s="6">
        <v>28</v>
      </c>
      <c r="AL35" s="11">
        <v>1</v>
      </c>
      <c r="AM35" s="6">
        <v>28</v>
      </c>
      <c r="AN35" s="6">
        <v>1</v>
      </c>
      <c r="AO35" s="6">
        <v>25</v>
      </c>
      <c r="AP35" s="6">
        <v>1</v>
      </c>
      <c r="AQ35" s="6">
        <v>26</v>
      </c>
      <c r="AR35" s="11">
        <v>1</v>
      </c>
      <c r="AS35" s="6">
        <v>25</v>
      </c>
      <c r="AT35" s="6">
        <v>1</v>
      </c>
      <c r="AU35" s="6">
        <v>17</v>
      </c>
      <c r="AV35" s="6">
        <v>1</v>
      </c>
      <c r="AW35" s="6">
        <v>18</v>
      </c>
      <c r="AX35" s="11">
        <v>1</v>
      </c>
      <c r="AY35" s="6">
        <v>21</v>
      </c>
      <c r="AZ35" s="6">
        <v>1</v>
      </c>
      <c r="BA35" s="6">
        <v>18</v>
      </c>
      <c r="BB35" s="6">
        <v>1</v>
      </c>
      <c r="BC35" s="6">
        <v>31</v>
      </c>
      <c r="BD35" s="11">
        <v>1</v>
      </c>
      <c r="BE35" s="6">
        <v>9</v>
      </c>
      <c r="BF35" s="6">
        <v>1</v>
      </c>
      <c r="BG35" s="6">
        <v>19</v>
      </c>
      <c r="BH35" s="6">
        <v>1</v>
      </c>
      <c r="BI35" s="6">
        <v>18</v>
      </c>
      <c r="BJ35" s="72">
        <f t="shared" si="2"/>
        <v>10</v>
      </c>
      <c r="BK35" s="53">
        <f t="shared" si="2"/>
        <v>229</v>
      </c>
      <c r="BL35" s="53">
        <f t="shared" si="2"/>
        <v>10</v>
      </c>
      <c r="BM35" s="53">
        <f t="shared" si="2"/>
        <v>209</v>
      </c>
      <c r="BN35" s="53">
        <f t="shared" si="2"/>
        <v>10</v>
      </c>
      <c r="BO35" s="53">
        <f t="shared" si="2"/>
        <v>224</v>
      </c>
    </row>
    <row r="36" spans="1:67" ht="15.75" customHeight="1">
      <c r="A36" s="60" t="s">
        <v>70</v>
      </c>
      <c r="B36" s="11">
        <v>1</v>
      </c>
      <c r="C36" s="6">
        <v>22</v>
      </c>
      <c r="D36" s="6"/>
      <c r="E36" s="6"/>
      <c r="F36" s="6"/>
      <c r="G36" s="6"/>
      <c r="H36" s="11">
        <v>1</v>
      </c>
      <c r="I36" s="6">
        <v>21</v>
      </c>
      <c r="J36" s="6">
        <v>1</v>
      </c>
      <c r="K36" s="6">
        <v>20</v>
      </c>
      <c r="L36" s="6">
        <v>1</v>
      </c>
      <c r="M36" s="6">
        <v>22</v>
      </c>
      <c r="N36" s="11">
        <v>1</v>
      </c>
      <c r="O36" s="6">
        <v>18</v>
      </c>
      <c r="P36" s="6">
        <v>1</v>
      </c>
      <c r="Q36" s="6">
        <v>24</v>
      </c>
      <c r="R36" s="6">
        <v>1</v>
      </c>
      <c r="S36" s="6">
        <v>25</v>
      </c>
      <c r="T36" s="11"/>
      <c r="U36" s="6"/>
      <c r="V36" s="6"/>
      <c r="W36" s="6"/>
      <c r="X36" s="6"/>
      <c r="Y36" s="6"/>
      <c r="Z36" s="11">
        <v>1</v>
      </c>
      <c r="AA36" s="6">
        <v>25</v>
      </c>
      <c r="AB36" s="6">
        <v>1</v>
      </c>
      <c r="AC36" s="6">
        <v>23</v>
      </c>
      <c r="AD36" s="6">
        <v>1</v>
      </c>
      <c r="AE36" s="6">
        <v>26</v>
      </c>
      <c r="AF36" s="11">
        <v>1</v>
      </c>
      <c r="AG36" s="6">
        <v>26</v>
      </c>
      <c r="AH36" s="6">
        <v>1</v>
      </c>
      <c r="AI36" s="6">
        <v>27</v>
      </c>
      <c r="AJ36" s="6">
        <v>1</v>
      </c>
      <c r="AK36" s="6">
        <v>29</v>
      </c>
      <c r="AL36" s="11">
        <v>1</v>
      </c>
      <c r="AM36" s="6">
        <v>29</v>
      </c>
      <c r="AN36" s="6">
        <v>1</v>
      </c>
      <c r="AO36" s="6">
        <v>18</v>
      </c>
      <c r="AP36" s="6">
        <v>1</v>
      </c>
      <c r="AQ36" s="6">
        <v>18</v>
      </c>
      <c r="AR36" s="11"/>
      <c r="AS36" s="6"/>
      <c r="AT36" s="6"/>
      <c r="AU36" s="6"/>
      <c r="AV36" s="6"/>
      <c r="AW36" s="6"/>
      <c r="AX36" s="11">
        <v>1</v>
      </c>
      <c r="AY36" s="6">
        <v>16</v>
      </c>
      <c r="AZ36" s="6">
        <v>1</v>
      </c>
      <c r="BA36" s="6">
        <v>20</v>
      </c>
      <c r="BB36" s="6"/>
      <c r="BC36" s="6"/>
      <c r="BD36" s="11"/>
      <c r="BE36" s="6"/>
      <c r="BF36" s="6"/>
      <c r="BG36" s="6"/>
      <c r="BH36" s="6"/>
      <c r="BI36" s="6"/>
      <c r="BJ36" s="72">
        <f t="shared" si="2"/>
        <v>7</v>
      </c>
      <c r="BK36" s="53">
        <f t="shared" si="2"/>
        <v>157</v>
      </c>
      <c r="BL36" s="53">
        <f t="shared" si="2"/>
        <v>6</v>
      </c>
      <c r="BM36" s="53">
        <f t="shared" si="2"/>
        <v>132</v>
      </c>
      <c r="BN36" s="53">
        <f t="shared" si="2"/>
        <v>5</v>
      </c>
      <c r="BO36" s="53">
        <f t="shared" si="2"/>
        <v>120</v>
      </c>
    </row>
    <row r="37" spans="1:67" ht="15.75" customHeight="1">
      <c r="A37" s="60" t="s">
        <v>71</v>
      </c>
      <c r="B37" s="11"/>
      <c r="C37" s="6"/>
      <c r="D37" s="6"/>
      <c r="E37" s="6"/>
      <c r="F37" s="6"/>
      <c r="G37" s="6"/>
      <c r="H37" s="11"/>
      <c r="I37" s="6"/>
      <c r="J37" s="6"/>
      <c r="K37" s="6"/>
      <c r="L37" s="6"/>
      <c r="M37" s="6"/>
      <c r="N37" s="11"/>
      <c r="O37" s="6"/>
      <c r="P37" s="6"/>
      <c r="Q37" s="6"/>
      <c r="R37" s="6"/>
      <c r="S37" s="6"/>
      <c r="T37" s="11"/>
      <c r="U37" s="6"/>
      <c r="V37" s="6"/>
      <c r="W37" s="6"/>
      <c r="X37" s="6"/>
      <c r="Y37" s="6"/>
      <c r="Z37" s="11">
        <v>1</v>
      </c>
      <c r="AA37" s="6">
        <v>18</v>
      </c>
      <c r="AB37" s="6">
        <v>1</v>
      </c>
      <c r="AC37" s="6">
        <v>19</v>
      </c>
      <c r="AD37" s="6">
        <v>1</v>
      </c>
      <c r="AE37" s="6">
        <v>19</v>
      </c>
      <c r="AF37" s="11">
        <v>1</v>
      </c>
      <c r="AG37" s="6">
        <v>25</v>
      </c>
      <c r="AH37" s="6">
        <v>1</v>
      </c>
      <c r="AI37" s="6">
        <v>26</v>
      </c>
      <c r="AJ37" s="6">
        <v>1</v>
      </c>
      <c r="AK37" s="6">
        <v>25</v>
      </c>
      <c r="AL37" s="11">
        <v>1</v>
      </c>
      <c r="AM37" s="6">
        <v>26</v>
      </c>
      <c r="AN37" s="6">
        <v>1</v>
      </c>
      <c r="AO37" s="6">
        <v>21</v>
      </c>
      <c r="AP37" s="6">
        <v>1</v>
      </c>
      <c r="AQ37" s="6">
        <v>21</v>
      </c>
      <c r="AR37" s="11"/>
      <c r="AS37" s="6"/>
      <c r="AT37" s="6"/>
      <c r="AU37" s="6"/>
      <c r="AV37" s="6"/>
      <c r="AW37" s="6"/>
      <c r="AX37" s="11"/>
      <c r="AY37" s="6"/>
      <c r="AZ37" s="6"/>
      <c r="BA37" s="6"/>
      <c r="BB37" s="6"/>
      <c r="BC37" s="6"/>
      <c r="BD37" s="11"/>
      <c r="BE37" s="6"/>
      <c r="BF37" s="6"/>
      <c r="BG37" s="6"/>
      <c r="BH37" s="6"/>
      <c r="BI37" s="6"/>
      <c r="BJ37" s="72">
        <f t="shared" si="2"/>
        <v>3</v>
      </c>
      <c r="BK37" s="53">
        <f t="shared" si="2"/>
        <v>69</v>
      </c>
      <c r="BL37" s="53">
        <f t="shared" si="2"/>
        <v>3</v>
      </c>
      <c r="BM37" s="53">
        <f t="shared" si="2"/>
        <v>66</v>
      </c>
      <c r="BN37" s="53">
        <f t="shared" si="2"/>
        <v>3</v>
      </c>
      <c r="BO37" s="53">
        <f t="shared" si="2"/>
        <v>65</v>
      </c>
    </row>
    <row r="38" spans="1:67" ht="15.75" customHeight="1" hidden="1" outlineLevel="1">
      <c r="A38" s="60" t="s">
        <v>72</v>
      </c>
      <c r="B38" s="11"/>
      <c r="C38" s="6"/>
      <c r="D38" s="6"/>
      <c r="E38" s="6"/>
      <c r="F38" s="6"/>
      <c r="G38" s="6"/>
      <c r="H38" s="11"/>
      <c r="I38" s="6"/>
      <c r="J38" s="6"/>
      <c r="K38" s="6"/>
      <c r="L38" s="6"/>
      <c r="M38" s="6"/>
      <c r="N38" s="11"/>
      <c r="O38" s="6"/>
      <c r="P38" s="6"/>
      <c r="Q38" s="6"/>
      <c r="R38" s="6"/>
      <c r="S38" s="6"/>
      <c r="T38" s="11"/>
      <c r="U38" s="6"/>
      <c r="V38" s="6"/>
      <c r="W38" s="6"/>
      <c r="X38" s="6"/>
      <c r="Y38" s="6"/>
      <c r="Z38" s="11"/>
      <c r="AA38" s="6"/>
      <c r="AB38" s="6"/>
      <c r="AC38" s="6"/>
      <c r="AD38" s="6"/>
      <c r="AE38" s="6"/>
      <c r="AF38" s="11"/>
      <c r="AG38" s="6"/>
      <c r="AH38" s="6"/>
      <c r="AI38" s="6"/>
      <c r="AJ38" s="6"/>
      <c r="AK38" s="6"/>
      <c r="AL38" s="11"/>
      <c r="AM38" s="6"/>
      <c r="AN38" s="6"/>
      <c r="AO38" s="6"/>
      <c r="AP38" s="6"/>
      <c r="AQ38" s="6"/>
      <c r="AR38" s="11"/>
      <c r="AS38" s="6"/>
      <c r="AT38" s="6"/>
      <c r="AU38" s="6"/>
      <c r="AV38" s="6"/>
      <c r="AW38" s="6"/>
      <c r="AX38" s="11"/>
      <c r="AY38" s="6"/>
      <c r="AZ38" s="6"/>
      <c r="BA38" s="6"/>
      <c r="BB38" s="6"/>
      <c r="BC38" s="6"/>
      <c r="BD38" s="11"/>
      <c r="BE38" s="6"/>
      <c r="BF38" s="6"/>
      <c r="BG38" s="6"/>
      <c r="BH38" s="6"/>
      <c r="BI38" s="6"/>
      <c r="BJ38" s="72">
        <f t="shared" si="2"/>
        <v>0</v>
      </c>
      <c r="BK38" s="53">
        <f t="shared" si="2"/>
        <v>0</v>
      </c>
      <c r="BL38" s="53">
        <f t="shared" si="2"/>
        <v>0</v>
      </c>
      <c r="BM38" s="53">
        <f t="shared" si="2"/>
        <v>0</v>
      </c>
      <c r="BN38" s="53">
        <f t="shared" si="2"/>
        <v>0</v>
      </c>
      <c r="BO38" s="53">
        <f t="shared" si="2"/>
        <v>0</v>
      </c>
    </row>
    <row r="39" spans="1:67" s="52" customFormat="1" ht="15.75" customHeight="1" collapsed="1">
      <c r="A39" s="61" t="s">
        <v>73</v>
      </c>
      <c r="B39" s="75">
        <v>1</v>
      </c>
      <c r="C39" s="51">
        <v>25</v>
      </c>
      <c r="D39" s="51">
        <v>1</v>
      </c>
      <c r="E39" s="51">
        <v>25</v>
      </c>
      <c r="F39" s="51">
        <v>1</v>
      </c>
      <c r="G39" s="51">
        <v>26</v>
      </c>
      <c r="H39" s="75">
        <v>1</v>
      </c>
      <c r="I39" s="51">
        <v>24</v>
      </c>
      <c r="J39" s="51">
        <v>1</v>
      </c>
      <c r="K39" s="51">
        <v>25</v>
      </c>
      <c r="L39" s="51">
        <v>1</v>
      </c>
      <c r="M39" s="51">
        <v>21</v>
      </c>
      <c r="N39" s="75">
        <v>1</v>
      </c>
      <c r="O39" s="51">
        <v>27</v>
      </c>
      <c r="P39" s="51">
        <v>1</v>
      </c>
      <c r="Q39" s="51">
        <v>25</v>
      </c>
      <c r="R39" s="51">
        <v>1</v>
      </c>
      <c r="S39" s="51">
        <v>25</v>
      </c>
      <c r="T39" s="75">
        <v>1</v>
      </c>
      <c r="U39" s="51">
        <v>21</v>
      </c>
      <c r="V39" s="51">
        <v>1</v>
      </c>
      <c r="W39" s="51">
        <v>21</v>
      </c>
      <c r="X39" s="51">
        <v>1</v>
      </c>
      <c r="Y39" s="51">
        <v>20</v>
      </c>
      <c r="Z39" s="75">
        <v>1</v>
      </c>
      <c r="AA39" s="51">
        <v>21</v>
      </c>
      <c r="AB39" s="51">
        <v>1</v>
      </c>
      <c r="AC39" s="51">
        <v>25</v>
      </c>
      <c r="AD39" s="51">
        <v>1</v>
      </c>
      <c r="AE39" s="51">
        <v>26</v>
      </c>
      <c r="AF39" s="75">
        <v>1</v>
      </c>
      <c r="AG39" s="51">
        <v>26</v>
      </c>
      <c r="AH39" s="51">
        <v>1</v>
      </c>
      <c r="AI39" s="51">
        <v>25</v>
      </c>
      <c r="AJ39" s="51">
        <v>1</v>
      </c>
      <c r="AK39" s="51">
        <v>25</v>
      </c>
      <c r="AL39" s="75">
        <v>1</v>
      </c>
      <c r="AM39" s="51">
        <v>25</v>
      </c>
      <c r="AN39" s="51">
        <v>1</v>
      </c>
      <c r="AO39" s="51">
        <v>27</v>
      </c>
      <c r="AP39" s="51">
        <v>1</v>
      </c>
      <c r="AQ39" s="51">
        <v>26</v>
      </c>
      <c r="AR39" s="75">
        <v>1</v>
      </c>
      <c r="AS39" s="51">
        <v>16</v>
      </c>
      <c r="AT39" s="51">
        <v>1</v>
      </c>
      <c r="AU39" s="51">
        <v>25</v>
      </c>
      <c r="AV39" s="51">
        <v>1</v>
      </c>
      <c r="AW39" s="51">
        <v>26</v>
      </c>
      <c r="AX39" s="75">
        <v>1</v>
      </c>
      <c r="AY39" s="51">
        <v>28</v>
      </c>
      <c r="AZ39" s="51">
        <v>1</v>
      </c>
      <c r="BA39" s="51">
        <v>23</v>
      </c>
      <c r="BB39" s="51">
        <v>1</v>
      </c>
      <c r="BC39" s="51">
        <v>22</v>
      </c>
      <c r="BD39" s="75">
        <v>1</v>
      </c>
      <c r="BE39" s="51">
        <v>17</v>
      </c>
      <c r="BF39" s="51">
        <v>1</v>
      </c>
      <c r="BG39" s="51">
        <v>9</v>
      </c>
      <c r="BH39" s="51">
        <v>1</v>
      </c>
      <c r="BI39" s="51">
        <v>8</v>
      </c>
      <c r="BJ39" s="75">
        <f t="shared" si="2"/>
        <v>10</v>
      </c>
      <c r="BK39" s="51">
        <f t="shared" si="2"/>
        <v>230</v>
      </c>
      <c r="BL39" s="51">
        <f t="shared" si="2"/>
        <v>10</v>
      </c>
      <c r="BM39" s="51">
        <f t="shared" si="2"/>
        <v>230</v>
      </c>
      <c r="BN39" s="51">
        <f t="shared" si="2"/>
        <v>10</v>
      </c>
      <c r="BO39" s="51">
        <f t="shared" si="2"/>
        <v>225</v>
      </c>
    </row>
    <row r="40" spans="1:67" s="52" customFormat="1" ht="15.75" customHeight="1">
      <c r="A40" s="61" t="s">
        <v>74</v>
      </c>
      <c r="B40" s="75"/>
      <c r="C40" s="51"/>
      <c r="D40" s="51">
        <v>1</v>
      </c>
      <c r="E40" s="51">
        <v>22</v>
      </c>
      <c r="F40" s="51">
        <v>1</v>
      </c>
      <c r="G40" s="51">
        <v>19</v>
      </c>
      <c r="H40" s="75">
        <v>1</v>
      </c>
      <c r="I40" s="51">
        <v>28</v>
      </c>
      <c r="J40" s="51">
        <v>1</v>
      </c>
      <c r="K40" s="51">
        <v>23</v>
      </c>
      <c r="L40" s="51">
        <v>1</v>
      </c>
      <c r="M40" s="51">
        <v>25</v>
      </c>
      <c r="N40" s="75"/>
      <c r="O40" s="51"/>
      <c r="P40" s="51">
        <v>1</v>
      </c>
      <c r="Q40" s="51">
        <v>17</v>
      </c>
      <c r="R40" s="51">
        <v>1</v>
      </c>
      <c r="S40" s="51">
        <v>18</v>
      </c>
      <c r="T40" s="75"/>
      <c r="U40" s="51"/>
      <c r="V40" s="51"/>
      <c r="W40" s="51"/>
      <c r="X40" s="51"/>
      <c r="Y40" s="51"/>
      <c r="Z40" s="75">
        <v>1</v>
      </c>
      <c r="AA40" s="51">
        <v>25</v>
      </c>
      <c r="AB40" s="51">
        <v>1</v>
      </c>
      <c r="AC40" s="51">
        <v>25</v>
      </c>
      <c r="AD40" s="51">
        <v>1</v>
      </c>
      <c r="AE40" s="51">
        <v>25</v>
      </c>
      <c r="AF40" s="75">
        <v>1</v>
      </c>
      <c r="AG40" s="51">
        <v>25</v>
      </c>
      <c r="AH40" s="51">
        <v>1</v>
      </c>
      <c r="AI40" s="51">
        <v>26</v>
      </c>
      <c r="AJ40" s="51">
        <v>1</v>
      </c>
      <c r="AK40" s="51">
        <v>27</v>
      </c>
      <c r="AL40" s="75">
        <v>1</v>
      </c>
      <c r="AM40" s="51">
        <v>17</v>
      </c>
      <c r="AN40" s="51">
        <v>1</v>
      </c>
      <c r="AO40" s="51">
        <v>29</v>
      </c>
      <c r="AP40" s="51">
        <v>1</v>
      </c>
      <c r="AQ40" s="51">
        <v>29</v>
      </c>
      <c r="AR40" s="75"/>
      <c r="AS40" s="51"/>
      <c r="AT40" s="51"/>
      <c r="AU40" s="51"/>
      <c r="AV40" s="51"/>
      <c r="AW40" s="51"/>
      <c r="AX40" s="75">
        <v>1</v>
      </c>
      <c r="AY40" s="51">
        <v>30</v>
      </c>
      <c r="AZ40" s="51">
        <v>1</v>
      </c>
      <c r="BA40" s="51">
        <v>15</v>
      </c>
      <c r="BB40" s="51">
        <v>1</v>
      </c>
      <c r="BC40" s="51">
        <v>15</v>
      </c>
      <c r="BD40" s="75"/>
      <c r="BE40" s="51"/>
      <c r="BF40" s="51"/>
      <c r="BG40" s="51"/>
      <c r="BH40" s="51"/>
      <c r="BI40" s="51"/>
      <c r="BJ40" s="75">
        <f t="shared" si="2"/>
        <v>5</v>
      </c>
      <c r="BK40" s="51">
        <f t="shared" si="2"/>
        <v>125</v>
      </c>
      <c r="BL40" s="51">
        <f t="shared" si="2"/>
        <v>7</v>
      </c>
      <c r="BM40" s="51">
        <f t="shared" si="2"/>
        <v>157</v>
      </c>
      <c r="BN40" s="51">
        <f t="shared" si="2"/>
        <v>7</v>
      </c>
      <c r="BO40" s="51">
        <f t="shared" si="2"/>
        <v>158</v>
      </c>
    </row>
    <row r="41" spans="1:67" s="52" customFormat="1" ht="15.75" customHeight="1">
      <c r="A41" s="61" t="s">
        <v>75</v>
      </c>
      <c r="B41" s="75"/>
      <c r="C41" s="51"/>
      <c r="D41" s="51"/>
      <c r="E41" s="51"/>
      <c r="F41" s="51"/>
      <c r="G41" s="51"/>
      <c r="H41" s="75"/>
      <c r="I41" s="51"/>
      <c r="J41" s="51"/>
      <c r="K41" s="51"/>
      <c r="L41" s="51"/>
      <c r="M41" s="51"/>
      <c r="N41" s="75"/>
      <c r="O41" s="51"/>
      <c r="P41" s="51"/>
      <c r="Q41" s="51"/>
      <c r="R41" s="51"/>
      <c r="S41" s="51"/>
      <c r="T41" s="75"/>
      <c r="U41" s="51"/>
      <c r="V41" s="51"/>
      <c r="W41" s="51"/>
      <c r="X41" s="51"/>
      <c r="Y41" s="51"/>
      <c r="Z41" s="75">
        <v>1</v>
      </c>
      <c r="AA41" s="51">
        <v>25</v>
      </c>
      <c r="AB41" s="51">
        <v>1</v>
      </c>
      <c r="AC41" s="51">
        <v>20</v>
      </c>
      <c r="AD41" s="51">
        <v>1</v>
      </c>
      <c r="AE41" s="51">
        <v>18</v>
      </c>
      <c r="AF41" s="75">
        <v>1</v>
      </c>
      <c r="AG41" s="51">
        <v>26</v>
      </c>
      <c r="AH41" s="51">
        <v>1</v>
      </c>
      <c r="AI41" s="51">
        <v>25</v>
      </c>
      <c r="AJ41" s="51">
        <v>1</v>
      </c>
      <c r="AK41" s="51">
        <v>25</v>
      </c>
      <c r="AL41" s="75">
        <v>1</v>
      </c>
      <c r="AM41" s="51">
        <v>25</v>
      </c>
      <c r="AN41" s="51">
        <v>1</v>
      </c>
      <c r="AO41" s="51">
        <v>27</v>
      </c>
      <c r="AP41" s="51">
        <v>1</v>
      </c>
      <c r="AQ41" s="51">
        <v>28</v>
      </c>
      <c r="AR41" s="75"/>
      <c r="AS41" s="51"/>
      <c r="AT41" s="51"/>
      <c r="AU41" s="51"/>
      <c r="AV41" s="51"/>
      <c r="AW41" s="51"/>
      <c r="AX41" s="75"/>
      <c r="AY41" s="51"/>
      <c r="AZ41" s="51"/>
      <c r="BA41" s="51"/>
      <c r="BB41" s="51"/>
      <c r="BC41" s="51"/>
      <c r="BD41" s="75"/>
      <c r="BE41" s="51"/>
      <c r="BF41" s="51"/>
      <c r="BG41" s="51"/>
      <c r="BH41" s="51"/>
      <c r="BI41" s="51"/>
      <c r="BJ41" s="75">
        <f t="shared" si="2"/>
        <v>3</v>
      </c>
      <c r="BK41" s="51">
        <f t="shared" si="2"/>
        <v>76</v>
      </c>
      <c r="BL41" s="51">
        <f t="shared" si="2"/>
        <v>3</v>
      </c>
      <c r="BM41" s="51">
        <f t="shared" si="2"/>
        <v>72</v>
      </c>
      <c r="BN41" s="51">
        <f t="shared" si="2"/>
        <v>3</v>
      </c>
      <c r="BO41" s="51">
        <f t="shared" si="2"/>
        <v>71</v>
      </c>
    </row>
    <row r="42" spans="1:67" s="52" customFormat="1" ht="15.75" customHeight="1" hidden="1" outlineLevel="1">
      <c r="A42" s="61" t="s">
        <v>76</v>
      </c>
      <c r="B42" s="75"/>
      <c r="C42" s="51"/>
      <c r="D42" s="51"/>
      <c r="E42" s="51"/>
      <c r="F42" s="51"/>
      <c r="G42" s="51"/>
      <c r="H42" s="75"/>
      <c r="I42" s="51"/>
      <c r="J42" s="51"/>
      <c r="K42" s="51"/>
      <c r="L42" s="51"/>
      <c r="M42" s="51"/>
      <c r="N42" s="75"/>
      <c r="O42" s="51"/>
      <c r="P42" s="51"/>
      <c r="Q42" s="51"/>
      <c r="R42" s="51"/>
      <c r="S42" s="51"/>
      <c r="T42" s="75"/>
      <c r="U42" s="51"/>
      <c r="V42" s="51"/>
      <c r="W42" s="51"/>
      <c r="X42" s="51"/>
      <c r="Y42" s="51"/>
      <c r="Z42" s="75"/>
      <c r="AA42" s="51"/>
      <c r="AB42" s="51"/>
      <c r="AC42" s="51"/>
      <c r="AD42" s="51"/>
      <c r="AE42" s="51"/>
      <c r="AF42" s="75"/>
      <c r="AG42" s="51"/>
      <c r="AH42" s="51"/>
      <c r="AI42" s="51"/>
      <c r="AJ42" s="51"/>
      <c r="AK42" s="51"/>
      <c r="AL42" s="75">
        <v>1</v>
      </c>
      <c r="AM42" s="51">
        <v>25</v>
      </c>
      <c r="AN42" s="51"/>
      <c r="AO42" s="51"/>
      <c r="AP42" s="51"/>
      <c r="AQ42" s="51"/>
      <c r="AR42" s="75"/>
      <c r="AS42" s="51"/>
      <c r="AT42" s="51"/>
      <c r="AU42" s="51"/>
      <c r="AV42" s="51"/>
      <c r="AW42" s="51"/>
      <c r="AX42" s="75"/>
      <c r="AY42" s="51"/>
      <c r="AZ42" s="51"/>
      <c r="BA42" s="51"/>
      <c r="BB42" s="51"/>
      <c r="BC42" s="51"/>
      <c r="BD42" s="75"/>
      <c r="BE42" s="51"/>
      <c r="BF42" s="51"/>
      <c r="BG42" s="51"/>
      <c r="BH42" s="51"/>
      <c r="BI42" s="51"/>
      <c r="BJ42" s="75">
        <f t="shared" si="2"/>
        <v>1</v>
      </c>
      <c r="BK42" s="51">
        <f t="shared" si="2"/>
        <v>25</v>
      </c>
      <c r="BL42" s="51">
        <f t="shared" si="2"/>
        <v>0</v>
      </c>
      <c r="BM42" s="51">
        <f t="shared" si="2"/>
        <v>0</v>
      </c>
      <c r="BN42" s="51">
        <f t="shared" si="2"/>
        <v>0</v>
      </c>
      <c r="BO42" s="51">
        <f t="shared" si="2"/>
        <v>0</v>
      </c>
    </row>
    <row r="43" spans="1:67" ht="15.75" customHeight="1" collapsed="1">
      <c r="A43" s="60" t="s">
        <v>77</v>
      </c>
      <c r="B43" s="11">
        <v>1</v>
      </c>
      <c r="C43" s="6">
        <v>20</v>
      </c>
      <c r="D43" s="6">
        <v>1</v>
      </c>
      <c r="E43" s="6">
        <v>25</v>
      </c>
      <c r="F43" s="6">
        <v>1</v>
      </c>
      <c r="G43" s="6">
        <v>26</v>
      </c>
      <c r="H43" s="11">
        <v>1</v>
      </c>
      <c r="I43" s="6">
        <v>21</v>
      </c>
      <c r="J43" s="6">
        <v>1</v>
      </c>
      <c r="K43" s="6">
        <v>22</v>
      </c>
      <c r="L43" s="6">
        <v>1</v>
      </c>
      <c r="M43" s="6">
        <v>23</v>
      </c>
      <c r="N43" s="11">
        <v>1</v>
      </c>
      <c r="O43" s="6">
        <v>22</v>
      </c>
      <c r="P43" s="6">
        <v>1</v>
      </c>
      <c r="Q43" s="6">
        <v>26</v>
      </c>
      <c r="R43" s="6">
        <v>1</v>
      </c>
      <c r="S43" s="6">
        <v>27</v>
      </c>
      <c r="T43" s="11">
        <v>1</v>
      </c>
      <c r="U43" s="6">
        <v>19</v>
      </c>
      <c r="V43" s="6">
        <v>1</v>
      </c>
      <c r="W43" s="6">
        <v>22</v>
      </c>
      <c r="X43" s="6">
        <v>1</v>
      </c>
      <c r="Y43" s="6">
        <v>21</v>
      </c>
      <c r="Z43" s="11">
        <v>1</v>
      </c>
      <c r="AA43" s="6">
        <v>29</v>
      </c>
      <c r="AB43" s="6">
        <v>1</v>
      </c>
      <c r="AC43" s="6">
        <v>20</v>
      </c>
      <c r="AD43" s="6">
        <v>1</v>
      </c>
      <c r="AE43" s="6">
        <v>18</v>
      </c>
      <c r="AF43" s="11">
        <v>1</v>
      </c>
      <c r="AG43" s="6">
        <v>25</v>
      </c>
      <c r="AH43" s="6">
        <v>1</v>
      </c>
      <c r="AI43" s="6">
        <v>25</v>
      </c>
      <c r="AJ43" s="6">
        <v>1</v>
      </c>
      <c r="AK43" s="6">
        <v>25</v>
      </c>
      <c r="AL43" s="11">
        <v>1</v>
      </c>
      <c r="AM43" s="6">
        <v>28</v>
      </c>
      <c r="AN43" s="6">
        <v>1</v>
      </c>
      <c r="AO43" s="6">
        <v>25</v>
      </c>
      <c r="AP43" s="6">
        <v>1</v>
      </c>
      <c r="AQ43" s="6">
        <v>25</v>
      </c>
      <c r="AR43" s="11">
        <v>1</v>
      </c>
      <c r="AS43" s="6">
        <v>15</v>
      </c>
      <c r="AT43" s="6">
        <v>1</v>
      </c>
      <c r="AU43" s="6">
        <v>15</v>
      </c>
      <c r="AV43" s="6">
        <v>1</v>
      </c>
      <c r="AW43" s="6">
        <v>15</v>
      </c>
      <c r="AX43" s="11">
        <v>1</v>
      </c>
      <c r="AY43" s="6">
        <v>23</v>
      </c>
      <c r="AZ43" s="6">
        <v>1</v>
      </c>
      <c r="BA43" s="6">
        <v>27</v>
      </c>
      <c r="BB43" s="6">
        <v>1</v>
      </c>
      <c r="BC43" s="6">
        <v>27</v>
      </c>
      <c r="BD43" s="11">
        <v>1</v>
      </c>
      <c r="BE43" s="6">
        <v>17</v>
      </c>
      <c r="BF43" s="6">
        <v>1</v>
      </c>
      <c r="BG43" s="6">
        <v>18</v>
      </c>
      <c r="BH43" s="6">
        <v>1</v>
      </c>
      <c r="BI43" s="6">
        <v>19</v>
      </c>
      <c r="BJ43" s="72">
        <f t="shared" si="2"/>
        <v>10</v>
      </c>
      <c r="BK43" s="53">
        <f t="shared" si="2"/>
        <v>219</v>
      </c>
      <c r="BL43" s="53">
        <f t="shared" si="2"/>
        <v>10</v>
      </c>
      <c r="BM43" s="53">
        <f t="shared" si="2"/>
        <v>225</v>
      </c>
      <c r="BN43" s="53">
        <f t="shared" si="2"/>
        <v>10</v>
      </c>
      <c r="BO43" s="53">
        <f t="shared" si="2"/>
        <v>226</v>
      </c>
    </row>
    <row r="44" spans="1:67" ht="15.75" customHeight="1">
      <c r="A44" s="60" t="s">
        <v>78</v>
      </c>
      <c r="B44" s="11">
        <v>1</v>
      </c>
      <c r="C44" s="6">
        <v>25</v>
      </c>
      <c r="D44" s="6"/>
      <c r="E44" s="6"/>
      <c r="F44" s="6"/>
      <c r="G44" s="6"/>
      <c r="H44" s="11">
        <v>1</v>
      </c>
      <c r="I44" s="6">
        <v>28</v>
      </c>
      <c r="J44" s="6">
        <v>1</v>
      </c>
      <c r="K44" s="6">
        <v>28</v>
      </c>
      <c r="L44" s="6">
        <v>1</v>
      </c>
      <c r="M44" s="6">
        <v>26</v>
      </c>
      <c r="N44" s="11">
        <v>1</v>
      </c>
      <c r="O44" s="6">
        <v>25</v>
      </c>
      <c r="P44" s="6"/>
      <c r="Q44" s="6"/>
      <c r="R44" s="6"/>
      <c r="S44" s="6"/>
      <c r="T44" s="11"/>
      <c r="U44" s="6"/>
      <c r="V44" s="6"/>
      <c r="W44" s="6"/>
      <c r="X44" s="6"/>
      <c r="Y44" s="6"/>
      <c r="Z44" s="11">
        <v>1</v>
      </c>
      <c r="AA44" s="6">
        <v>28</v>
      </c>
      <c r="AB44" s="6">
        <v>1</v>
      </c>
      <c r="AC44" s="6">
        <v>26</v>
      </c>
      <c r="AD44" s="6">
        <v>1</v>
      </c>
      <c r="AE44" s="6">
        <v>24</v>
      </c>
      <c r="AF44" s="11">
        <v>1</v>
      </c>
      <c r="AG44" s="6">
        <v>25</v>
      </c>
      <c r="AH44" s="6">
        <v>1</v>
      </c>
      <c r="AI44" s="6">
        <v>25</v>
      </c>
      <c r="AJ44" s="6">
        <v>1</v>
      </c>
      <c r="AK44" s="6">
        <v>25</v>
      </c>
      <c r="AL44" s="11">
        <v>1</v>
      </c>
      <c r="AM44" s="6">
        <v>26</v>
      </c>
      <c r="AN44" s="6">
        <v>1</v>
      </c>
      <c r="AO44" s="6">
        <v>22</v>
      </c>
      <c r="AP44" s="6">
        <v>1</v>
      </c>
      <c r="AQ44" s="6">
        <v>19</v>
      </c>
      <c r="AR44" s="11"/>
      <c r="AS44" s="6"/>
      <c r="AT44" s="6"/>
      <c r="AU44" s="6"/>
      <c r="AV44" s="6"/>
      <c r="AW44" s="6"/>
      <c r="AX44" s="11">
        <v>1</v>
      </c>
      <c r="AY44" s="6">
        <v>22</v>
      </c>
      <c r="AZ44" s="6">
        <v>1</v>
      </c>
      <c r="BA44" s="6">
        <v>30</v>
      </c>
      <c r="BB44" s="6">
        <v>1</v>
      </c>
      <c r="BC44" s="6">
        <v>29</v>
      </c>
      <c r="BD44" s="11"/>
      <c r="BE44" s="6"/>
      <c r="BF44" s="6"/>
      <c r="BG44" s="6"/>
      <c r="BH44" s="6"/>
      <c r="BI44" s="6"/>
      <c r="BJ44" s="72">
        <f t="shared" si="2"/>
        <v>7</v>
      </c>
      <c r="BK44" s="53">
        <f t="shared" si="2"/>
        <v>179</v>
      </c>
      <c r="BL44" s="53">
        <f t="shared" si="2"/>
        <v>5</v>
      </c>
      <c r="BM44" s="53">
        <f t="shared" si="2"/>
        <v>131</v>
      </c>
      <c r="BN44" s="53">
        <f t="shared" si="2"/>
        <v>5</v>
      </c>
      <c r="BO44" s="53">
        <f t="shared" si="2"/>
        <v>123</v>
      </c>
    </row>
    <row r="45" spans="1:67" ht="15.75" customHeight="1">
      <c r="A45" s="60" t="s">
        <v>79</v>
      </c>
      <c r="B45" s="11"/>
      <c r="C45" s="6"/>
      <c r="D45" s="6"/>
      <c r="E45" s="6"/>
      <c r="F45" s="6"/>
      <c r="G45" s="6"/>
      <c r="H45" s="11"/>
      <c r="I45" s="6"/>
      <c r="J45" s="6"/>
      <c r="K45" s="6"/>
      <c r="L45" s="6"/>
      <c r="M45" s="6"/>
      <c r="N45" s="11"/>
      <c r="O45" s="6"/>
      <c r="P45" s="6"/>
      <c r="Q45" s="6"/>
      <c r="R45" s="6"/>
      <c r="S45" s="6"/>
      <c r="T45" s="11"/>
      <c r="U45" s="6"/>
      <c r="V45" s="6"/>
      <c r="W45" s="6"/>
      <c r="X45" s="6"/>
      <c r="Y45" s="6"/>
      <c r="Z45" s="11">
        <v>1</v>
      </c>
      <c r="AA45" s="6">
        <v>25</v>
      </c>
      <c r="AB45" s="6">
        <v>1</v>
      </c>
      <c r="AC45" s="6">
        <v>25</v>
      </c>
      <c r="AD45" s="6">
        <v>1</v>
      </c>
      <c r="AE45" s="6">
        <v>25</v>
      </c>
      <c r="AF45" s="11">
        <v>1</v>
      </c>
      <c r="AG45" s="6">
        <v>27</v>
      </c>
      <c r="AH45" s="6">
        <v>1</v>
      </c>
      <c r="AI45" s="6">
        <v>26</v>
      </c>
      <c r="AJ45" s="6">
        <v>1</v>
      </c>
      <c r="AK45" s="6">
        <v>25</v>
      </c>
      <c r="AL45" s="11">
        <v>1</v>
      </c>
      <c r="AM45" s="6">
        <v>18</v>
      </c>
      <c r="AN45" s="6">
        <v>1</v>
      </c>
      <c r="AO45" s="6">
        <v>21</v>
      </c>
      <c r="AP45" s="6">
        <v>1</v>
      </c>
      <c r="AQ45" s="6">
        <v>20</v>
      </c>
      <c r="AR45" s="11"/>
      <c r="AS45" s="6"/>
      <c r="AT45" s="6"/>
      <c r="AU45" s="6"/>
      <c r="AV45" s="6"/>
      <c r="AW45" s="6"/>
      <c r="AX45" s="11">
        <v>1</v>
      </c>
      <c r="AY45" s="6">
        <v>19</v>
      </c>
      <c r="AZ45" s="6"/>
      <c r="BA45" s="6"/>
      <c r="BB45" s="6"/>
      <c r="BC45" s="6"/>
      <c r="BD45" s="11"/>
      <c r="BE45" s="6"/>
      <c r="BF45" s="6"/>
      <c r="BG45" s="6"/>
      <c r="BH45" s="6"/>
      <c r="BI45" s="6"/>
      <c r="BJ45" s="72">
        <f t="shared" si="2"/>
        <v>4</v>
      </c>
      <c r="BK45" s="53">
        <f t="shared" si="2"/>
        <v>89</v>
      </c>
      <c r="BL45" s="53">
        <f t="shared" si="2"/>
        <v>3</v>
      </c>
      <c r="BM45" s="53">
        <f t="shared" si="2"/>
        <v>72</v>
      </c>
      <c r="BN45" s="53">
        <f t="shared" si="2"/>
        <v>3</v>
      </c>
      <c r="BO45" s="53">
        <f t="shared" si="2"/>
        <v>70</v>
      </c>
    </row>
    <row r="46" spans="1:67" ht="15.75" customHeight="1">
      <c r="A46" s="60" t="s">
        <v>80</v>
      </c>
      <c r="B46" s="11"/>
      <c r="C46" s="6"/>
      <c r="D46" s="6"/>
      <c r="E46" s="6"/>
      <c r="F46" s="6"/>
      <c r="G46" s="6"/>
      <c r="H46" s="11"/>
      <c r="I46" s="6"/>
      <c r="J46" s="6"/>
      <c r="K46" s="6"/>
      <c r="L46" s="6"/>
      <c r="M46" s="6"/>
      <c r="N46" s="11"/>
      <c r="O46" s="6"/>
      <c r="P46" s="6"/>
      <c r="Q46" s="6"/>
      <c r="R46" s="6"/>
      <c r="S46" s="6"/>
      <c r="T46" s="11"/>
      <c r="U46" s="6"/>
      <c r="V46" s="6"/>
      <c r="W46" s="6"/>
      <c r="X46" s="6"/>
      <c r="Y46" s="6"/>
      <c r="Z46" s="11"/>
      <c r="AA46" s="6"/>
      <c r="AB46" s="6"/>
      <c r="AC46" s="6"/>
      <c r="AD46" s="6"/>
      <c r="AE46" s="6"/>
      <c r="AF46" s="11"/>
      <c r="AG46" s="6"/>
      <c r="AH46" s="6"/>
      <c r="AI46" s="6"/>
      <c r="AJ46" s="6"/>
      <c r="AK46" s="6"/>
      <c r="AL46" s="11">
        <v>1</v>
      </c>
      <c r="AM46" s="6">
        <v>25</v>
      </c>
      <c r="AN46" s="6">
        <v>1</v>
      </c>
      <c r="AO46" s="6">
        <v>25</v>
      </c>
      <c r="AP46" s="6">
        <v>1</v>
      </c>
      <c r="AQ46" s="6">
        <v>25</v>
      </c>
      <c r="AR46" s="11"/>
      <c r="AS46" s="6"/>
      <c r="AT46" s="6"/>
      <c r="AU46" s="6"/>
      <c r="AV46" s="6"/>
      <c r="AW46" s="6"/>
      <c r="AX46" s="11"/>
      <c r="AY46" s="6"/>
      <c r="AZ46" s="6"/>
      <c r="BA46" s="6"/>
      <c r="BB46" s="6"/>
      <c r="BC46" s="6"/>
      <c r="BD46" s="11"/>
      <c r="BE46" s="6"/>
      <c r="BF46" s="6"/>
      <c r="BG46" s="6"/>
      <c r="BH46" s="6"/>
      <c r="BI46" s="6"/>
      <c r="BJ46" s="72">
        <f t="shared" si="2"/>
        <v>1</v>
      </c>
      <c r="BK46" s="53">
        <f t="shared" si="2"/>
        <v>25</v>
      </c>
      <c r="BL46" s="53">
        <f t="shared" si="2"/>
        <v>1</v>
      </c>
      <c r="BM46" s="53">
        <f t="shared" si="2"/>
        <v>25</v>
      </c>
      <c r="BN46" s="53">
        <f t="shared" si="2"/>
        <v>1</v>
      </c>
      <c r="BO46" s="53">
        <f t="shared" si="2"/>
        <v>25</v>
      </c>
    </row>
    <row r="47" spans="1:67" ht="15.75" customHeight="1">
      <c r="A47" s="62" t="s">
        <v>81</v>
      </c>
      <c r="B47" s="67">
        <f aca="true" t="shared" si="3" ref="B47:BM47">SUM(B27:B46)</f>
        <v>8</v>
      </c>
      <c r="C47" s="54">
        <f t="shared" si="3"/>
        <v>185</v>
      </c>
      <c r="D47" s="83">
        <f t="shared" si="3"/>
        <v>8</v>
      </c>
      <c r="E47" s="83">
        <f t="shared" si="3"/>
        <v>187</v>
      </c>
      <c r="F47" s="83">
        <f t="shared" si="3"/>
        <v>8</v>
      </c>
      <c r="G47" s="84">
        <f t="shared" si="3"/>
        <v>182</v>
      </c>
      <c r="H47" s="85">
        <f t="shared" si="3"/>
        <v>10</v>
      </c>
      <c r="I47" s="83">
        <f t="shared" si="3"/>
        <v>235</v>
      </c>
      <c r="J47" s="83">
        <f t="shared" si="3"/>
        <v>10</v>
      </c>
      <c r="K47" s="83">
        <f t="shared" si="3"/>
        <v>229</v>
      </c>
      <c r="L47" s="83">
        <f t="shared" si="3"/>
        <v>10</v>
      </c>
      <c r="M47" s="84">
        <f t="shared" si="3"/>
        <v>232</v>
      </c>
      <c r="N47" s="85">
        <f t="shared" si="3"/>
        <v>9</v>
      </c>
      <c r="O47" s="83">
        <f t="shared" si="3"/>
        <v>195</v>
      </c>
      <c r="P47" s="83">
        <f t="shared" si="3"/>
        <v>8</v>
      </c>
      <c r="Q47" s="83">
        <f t="shared" si="3"/>
        <v>162</v>
      </c>
      <c r="R47" s="83">
        <f t="shared" si="3"/>
        <v>8</v>
      </c>
      <c r="S47" s="84">
        <f t="shared" si="3"/>
        <v>167</v>
      </c>
      <c r="T47" s="85">
        <f t="shared" si="3"/>
        <v>5</v>
      </c>
      <c r="U47" s="83">
        <f t="shared" si="3"/>
        <v>92</v>
      </c>
      <c r="V47" s="83">
        <f t="shared" si="3"/>
        <v>5</v>
      </c>
      <c r="W47" s="83">
        <f t="shared" si="3"/>
        <v>96</v>
      </c>
      <c r="X47" s="83">
        <f t="shared" si="3"/>
        <v>5</v>
      </c>
      <c r="Y47" s="84">
        <f t="shared" si="3"/>
        <v>92</v>
      </c>
      <c r="Z47" s="85">
        <f t="shared" si="3"/>
        <v>15</v>
      </c>
      <c r="AA47" s="83">
        <f t="shared" si="3"/>
        <v>355</v>
      </c>
      <c r="AB47" s="83">
        <f t="shared" si="3"/>
        <v>15</v>
      </c>
      <c r="AC47" s="83">
        <f t="shared" si="3"/>
        <v>341</v>
      </c>
      <c r="AD47" s="83">
        <f t="shared" si="3"/>
        <v>15</v>
      </c>
      <c r="AE47" s="84">
        <f t="shared" si="3"/>
        <v>333</v>
      </c>
      <c r="AF47" s="85">
        <f t="shared" si="3"/>
        <v>16</v>
      </c>
      <c r="AG47" s="83">
        <f t="shared" si="3"/>
        <v>410</v>
      </c>
      <c r="AH47" s="83">
        <f t="shared" si="3"/>
        <v>16</v>
      </c>
      <c r="AI47" s="83">
        <f t="shared" si="3"/>
        <v>408</v>
      </c>
      <c r="AJ47" s="83">
        <f t="shared" si="3"/>
        <v>16</v>
      </c>
      <c r="AK47" s="84">
        <f t="shared" si="3"/>
        <v>414</v>
      </c>
      <c r="AL47" s="85">
        <f t="shared" si="3"/>
        <v>16</v>
      </c>
      <c r="AM47" s="83">
        <f t="shared" si="3"/>
        <v>393</v>
      </c>
      <c r="AN47" s="83">
        <f t="shared" si="3"/>
        <v>15</v>
      </c>
      <c r="AO47" s="83">
        <f t="shared" si="3"/>
        <v>370</v>
      </c>
      <c r="AP47" s="83">
        <f t="shared" si="3"/>
        <v>15</v>
      </c>
      <c r="AQ47" s="84">
        <f t="shared" si="3"/>
        <v>370</v>
      </c>
      <c r="AR47" s="85">
        <f t="shared" si="3"/>
        <v>5</v>
      </c>
      <c r="AS47" s="83">
        <f t="shared" si="3"/>
        <v>95</v>
      </c>
      <c r="AT47" s="83">
        <f t="shared" si="3"/>
        <v>5</v>
      </c>
      <c r="AU47" s="83">
        <f t="shared" si="3"/>
        <v>101</v>
      </c>
      <c r="AV47" s="83">
        <f t="shared" si="3"/>
        <v>5</v>
      </c>
      <c r="AW47" s="84">
        <f t="shared" si="3"/>
        <v>101</v>
      </c>
      <c r="AX47" s="85">
        <f t="shared" si="3"/>
        <v>11</v>
      </c>
      <c r="AY47" s="83">
        <f t="shared" si="3"/>
        <v>243</v>
      </c>
      <c r="AZ47" s="83">
        <f t="shared" si="3"/>
        <v>10</v>
      </c>
      <c r="BA47" s="83">
        <f t="shared" si="3"/>
        <v>225</v>
      </c>
      <c r="BB47" s="83">
        <f t="shared" si="3"/>
        <v>9</v>
      </c>
      <c r="BC47" s="84">
        <f t="shared" si="3"/>
        <v>218</v>
      </c>
      <c r="BD47" s="85">
        <f t="shared" si="3"/>
        <v>5</v>
      </c>
      <c r="BE47" s="83">
        <f t="shared" si="3"/>
        <v>81</v>
      </c>
      <c r="BF47" s="83">
        <f t="shared" si="3"/>
        <v>5</v>
      </c>
      <c r="BG47" s="83">
        <f t="shared" si="3"/>
        <v>79</v>
      </c>
      <c r="BH47" s="83">
        <f t="shared" si="3"/>
        <v>5</v>
      </c>
      <c r="BI47" s="84">
        <f t="shared" si="3"/>
        <v>74</v>
      </c>
      <c r="BJ47" s="85">
        <f t="shared" si="3"/>
        <v>100</v>
      </c>
      <c r="BK47" s="83">
        <f t="shared" si="3"/>
        <v>2284</v>
      </c>
      <c r="BL47" s="83">
        <f t="shared" si="3"/>
        <v>97</v>
      </c>
      <c r="BM47" s="83">
        <f t="shared" si="3"/>
        <v>2198</v>
      </c>
      <c r="BN47" s="54">
        <f>SUM(BN27:BN46)</f>
        <v>96</v>
      </c>
      <c r="BO47" s="68">
        <f>SUM(BO27:BO46)</f>
        <v>2183</v>
      </c>
    </row>
    <row r="48" spans="1:67" s="52" customFormat="1" ht="15.75" customHeight="1">
      <c r="A48" s="63" t="s">
        <v>82</v>
      </c>
      <c r="B48" s="75">
        <v>1</v>
      </c>
      <c r="C48" s="51">
        <v>17</v>
      </c>
      <c r="D48" s="51">
        <v>1</v>
      </c>
      <c r="E48" s="51">
        <v>25</v>
      </c>
      <c r="F48" s="51">
        <v>1</v>
      </c>
      <c r="G48" s="51">
        <v>19</v>
      </c>
      <c r="H48" s="75">
        <v>1</v>
      </c>
      <c r="I48" s="51">
        <v>25</v>
      </c>
      <c r="J48" s="51">
        <v>1</v>
      </c>
      <c r="K48" s="51">
        <v>25</v>
      </c>
      <c r="L48" s="51">
        <v>1</v>
      </c>
      <c r="M48" s="51">
        <v>22</v>
      </c>
      <c r="N48" s="75">
        <v>1</v>
      </c>
      <c r="O48" s="51">
        <v>22</v>
      </c>
      <c r="P48" s="51">
        <v>1</v>
      </c>
      <c r="Q48" s="51">
        <v>25</v>
      </c>
      <c r="R48" s="51">
        <v>1</v>
      </c>
      <c r="S48" s="51">
        <v>23</v>
      </c>
      <c r="T48" s="75">
        <v>1</v>
      </c>
      <c r="U48" s="51">
        <v>22</v>
      </c>
      <c r="V48" s="51"/>
      <c r="W48" s="51"/>
      <c r="X48" s="51"/>
      <c r="Y48" s="51"/>
      <c r="Z48" s="75">
        <v>1</v>
      </c>
      <c r="AA48" s="51">
        <v>26</v>
      </c>
      <c r="AB48" s="51">
        <v>1</v>
      </c>
      <c r="AC48" s="51">
        <v>25</v>
      </c>
      <c r="AD48" s="51">
        <v>1</v>
      </c>
      <c r="AE48" s="51">
        <v>23</v>
      </c>
      <c r="AF48" s="75">
        <v>1</v>
      </c>
      <c r="AG48" s="51">
        <v>25</v>
      </c>
      <c r="AH48" s="51">
        <v>1</v>
      </c>
      <c r="AI48" s="51">
        <v>25</v>
      </c>
      <c r="AJ48" s="51">
        <v>1</v>
      </c>
      <c r="AK48" s="51">
        <v>23</v>
      </c>
      <c r="AL48" s="75">
        <v>1</v>
      </c>
      <c r="AM48" s="51">
        <v>22</v>
      </c>
      <c r="AN48" s="51">
        <v>1</v>
      </c>
      <c r="AO48" s="51">
        <v>25</v>
      </c>
      <c r="AP48" s="51">
        <v>1</v>
      </c>
      <c r="AQ48" s="51">
        <v>25</v>
      </c>
      <c r="AR48" s="75"/>
      <c r="AS48" s="51"/>
      <c r="AT48" s="51"/>
      <c r="AU48" s="51"/>
      <c r="AV48" s="51"/>
      <c r="AW48" s="51"/>
      <c r="AX48" s="75">
        <v>1</v>
      </c>
      <c r="AY48" s="51">
        <v>27</v>
      </c>
      <c r="AZ48" s="51">
        <v>1</v>
      </c>
      <c r="BA48" s="51">
        <v>25</v>
      </c>
      <c r="BB48" s="51">
        <v>1</v>
      </c>
      <c r="BC48" s="51">
        <v>28</v>
      </c>
      <c r="BD48" s="75"/>
      <c r="BE48" s="51"/>
      <c r="BF48" s="51"/>
      <c r="BG48" s="51"/>
      <c r="BH48" s="51"/>
      <c r="BI48" s="51"/>
      <c r="BJ48" s="75">
        <f aca="true" t="shared" si="4" ref="BJ48:BO55">B48+H48+N48+T48+Z48+AF48+AL48+AR48+AX48+BD48</f>
        <v>8</v>
      </c>
      <c r="BK48" s="51">
        <f t="shared" si="4"/>
        <v>186</v>
      </c>
      <c r="BL48" s="51">
        <f t="shared" si="4"/>
        <v>7</v>
      </c>
      <c r="BM48" s="51">
        <f t="shared" si="4"/>
        <v>175</v>
      </c>
      <c r="BN48" s="51">
        <f t="shared" si="4"/>
        <v>7</v>
      </c>
      <c r="BO48" s="51">
        <f t="shared" si="4"/>
        <v>163</v>
      </c>
    </row>
    <row r="49" spans="1:67" s="52" customFormat="1" ht="15.75" customHeight="1">
      <c r="A49" s="63" t="s">
        <v>83</v>
      </c>
      <c r="B49" s="75"/>
      <c r="C49" s="51"/>
      <c r="D49" s="51"/>
      <c r="E49" s="51"/>
      <c r="F49" s="51"/>
      <c r="G49" s="51"/>
      <c r="H49" s="75"/>
      <c r="I49" s="51"/>
      <c r="J49" s="51"/>
      <c r="K49" s="51"/>
      <c r="L49" s="51"/>
      <c r="M49" s="51"/>
      <c r="N49" s="75"/>
      <c r="O49" s="51"/>
      <c r="P49" s="51"/>
      <c r="Q49" s="51"/>
      <c r="R49" s="51"/>
      <c r="S49" s="51"/>
      <c r="T49" s="75"/>
      <c r="U49" s="51"/>
      <c r="V49" s="51"/>
      <c r="W49" s="51"/>
      <c r="X49" s="51"/>
      <c r="Y49" s="51"/>
      <c r="Z49" s="75">
        <v>1</v>
      </c>
      <c r="AA49" s="51">
        <v>26</v>
      </c>
      <c r="AB49" s="51">
        <v>1</v>
      </c>
      <c r="AC49" s="51">
        <v>25</v>
      </c>
      <c r="AD49" s="51">
        <v>1</v>
      </c>
      <c r="AE49" s="51">
        <v>22</v>
      </c>
      <c r="AF49" s="75">
        <v>1</v>
      </c>
      <c r="AG49" s="51">
        <v>25</v>
      </c>
      <c r="AH49" s="51">
        <v>1</v>
      </c>
      <c r="AI49" s="51">
        <v>25</v>
      </c>
      <c r="AJ49" s="51">
        <v>1</v>
      </c>
      <c r="AK49" s="51">
        <v>25</v>
      </c>
      <c r="AL49" s="75">
        <v>1</v>
      </c>
      <c r="AM49" s="51">
        <v>20</v>
      </c>
      <c r="AN49" s="51">
        <v>1</v>
      </c>
      <c r="AO49" s="51">
        <v>25</v>
      </c>
      <c r="AP49" s="51">
        <v>1</v>
      </c>
      <c r="AQ49" s="51">
        <v>25</v>
      </c>
      <c r="AR49" s="75"/>
      <c r="AS49" s="51"/>
      <c r="AT49" s="51"/>
      <c r="AU49" s="51"/>
      <c r="AV49" s="51"/>
      <c r="AW49" s="51"/>
      <c r="AX49" s="75"/>
      <c r="AY49" s="51"/>
      <c r="AZ49" s="51"/>
      <c r="BA49" s="51"/>
      <c r="BB49" s="51"/>
      <c r="BC49" s="51"/>
      <c r="BD49" s="75"/>
      <c r="BE49" s="51"/>
      <c r="BF49" s="51"/>
      <c r="BG49" s="51"/>
      <c r="BH49" s="51"/>
      <c r="BI49" s="51"/>
      <c r="BJ49" s="75">
        <f t="shared" si="4"/>
        <v>3</v>
      </c>
      <c r="BK49" s="51">
        <f t="shared" si="4"/>
        <v>71</v>
      </c>
      <c r="BL49" s="51">
        <f t="shared" si="4"/>
        <v>3</v>
      </c>
      <c r="BM49" s="51">
        <f t="shared" si="4"/>
        <v>75</v>
      </c>
      <c r="BN49" s="51">
        <f t="shared" si="4"/>
        <v>3</v>
      </c>
      <c r="BO49" s="51">
        <f t="shared" si="4"/>
        <v>72</v>
      </c>
    </row>
    <row r="50" spans="1:67" s="52" customFormat="1" ht="15.75" customHeight="1">
      <c r="A50" s="63" t="s">
        <v>84</v>
      </c>
      <c r="B50" s="75"/>
      <c r="C50" s="51"/>
      <c r="D50" s="51"/>
      <c r="E50" s="51"/>
      <c r="F50" s="51"/>
      <c r="G50" s="51"/>
      <c r="H50" s="75"/>
      <c r="I50" s="51"/>
      <c r="J50" s="51"/>
      <c r="K50" s="51"/>
      <c r="L50" s="51"/>
      <c r="M50" s="51"/>
      <c r="N50" s="75"/>
      <c r="O50" s="51"/>
      <c r="P50" s="51"/>
      <c r="Q50" s="51"/>
      <c r="R50" s="51"/>
      <c r="S50" s="51"/>
      <c r="T50" s="75"/>
      <c r="U50" s="51"/>
      <c r="V50" s="51"/>
      <c r="W50" s="51"/>
      <c r="X50" s="51"/>
      <c r="Y50" s="51"/>
      <c r="Z50" s="75"/>
      <c r="AA50" s="51"/>
      <c r="AB50" s="51"/>
      <c r="AC50" s="51"/>
      <c r="AD50" s="51"/>
      <c r="AE50" s="51"/>
      <c r="AF50" s="75">
        <v>1</v>
      </c>
      <c r="AG50" s="51">
        <v>23</v>
      </c>
      <c r="AH50" s="51">
        <v>1</v>
      </c>
      <c r="AI50" s="51">
        <v>25</v>
      </c>
      <c r="AJ50" s="51">
        <v>1</v>
      </c>
      <c r="AK50" s="51">
        <v>25</v>
      </c>
      <c r="AL50" s="75">
        <v>1</v>
      </c>
      <c r="AM50" s="51">
        <v>25</v>
      </c>
      <c r="AN50" s="51">
        <v>1</v>
      </c>
      <c r="AO50" s="51">
        <v>25</v>
      </c>
      <c r="AP50" s="51">
        <v>1</v>
      </c>
      <c r="AQ50" s="51">
        <v>20</v>
      </c>
      <c r="AR50" s="75"/>
      <c r="AS50" s="51"/>
      <c r="AT50" s="51"/>
      <c r="AU50" s="51"/>
      <c r="AV50" s="51"/>
      <c r="AW50" s="51"/>
      <c r="AX50" s="75"/>
      <c r="AY50" s="51"/>
      <c r="AZ50" s="51"/>
      <c r="BA50" s="51"/>
      <c r="BB50" s="51"/>
      <c r="BC50" s="51"/>
      <c r="BD50" s="75"/>
      <c r="BE50" s="51"/>
      <c r="BF50" s="51"/>
      <c r="BG50" s="51"/>
      <c r="BH50" s="51"/>
      <c r="BI50" s="51"/>
      <c r="BJ50" s="75">
        <f t="shared" si="4"/>
        <v>2</v>
      </c>
      <c r="BK50" s="51">
        <f t="shared" si="4"/>
        <v>48</v>
      </c>
      <c r="BL50" s="51">
        <f t="shared" si="4"/>
        <v>2</v>
      </c>
      <c r="BM50" s="51">
        <f t="shared" si="4"/>
        <v>50</v>
      </c>
      <c r="BN50" s="51">
        <f t="shared" si="4"/>
        <v>2</v>
      </c>
      <c r="BO50" s="51">
        <f t="shared" si="4"/>
        <v>45</v>
      </c>
    </row>
    <row r="51" spans="1:67" s="52" customFormat="1" ht="15.75" customHeight="1" hidden="1" outlineLevel="1">
      <c r="A51" s="63" t="s">
        <v>85</v>
      </c>
      <c r="B51" s="75"/>
      <c r="C51" s="51"/>
      <c r="D51" s="51"/>
      <c r="E51" s="51"/>
      <c r="F51" s="51"/>
      <c r="G51" s="51"/>
      <c r="H51" s="75"/>
      <c r="I51" s="51"/>
      <c r="J51" s="51"/>
      <c r="K51" s="51"/>
      <c r="L51" s="51"/>
      <c r="M51" s="51"/>
      <c r="N51" s="75"/>
      <c r="O51" s="51"/>
      <c r="P51" s="51"/>
      <c r="Q51" s="51"/>
      <c r="R51" s="51"/>
      <c r="S51" s="51"/>
      <c r="T51" s="75"/>
      <c r="U51" s="51"/>
      <c r="V51" s="51"/>
      <c r="W51" s="51"/>
      <c r="X51" s="51"/>
      <c r="Y51" s="51"/>
      <c r="Z51" s="75"/>
      <c r="AA51" s="51"/>
      <c r="AB51" s="51"/>
      <c r="AC51" s="51"/>
      <c r="AD51" s="51"/>
      <c r="AE51" s="51"/>
      <c r="AF51" s="75"/>
      <c r="AG51" s="51"/>
      <c r="AH51" s="51"/>
      <c r="AI51" s="51"/>
      <c r="AJ51" s="51"/>
      <c r="AK51" s="51"/>
      <c r="AL51" s="75"/>
      <c r="AM51" s="51"/>
      <c r="AN51" s="51"/>
      <c r="AO51" s="51"/>
      <c r="AP51" s="51"/>
      <c r="AQ51" s="51"/>
      <c r="AR51" s="75"/>
      <c r="AS51" s="51"/>
      <c r="AT51" s="51"/>
      <c r="AU51" s="51"/>
      <c r="AV51" s="51"/>
      <c r="AW51" s="51"/>
      <c r="AX51" s="75"/>
      <c r="AY51" s="51"/>
      <c r="AZ51" s="51"/>
      <c r="BA51" s="51"/>
      <c r="BB51" s="51"/>
      <c r="BC51" s="51"/>
      <c r="BD51" s="75"/>
      <c r="BE51" s="51"/>
      <c r="BF51" s="51"/>
      <c r="BG51" s="51"/>
      <c r="BH51" s="51"/>
      <c r="BI51" s="51"/>
      <c r="BJ51" s="75">
        <f t="shared" si="4"/>
        <v>0</v>
      </c>
      <c r="BK51" s="51">
        <f t="shared" si="4"/>
        <v>0</v>
      </c>
      <c r="BL51" s="51">
        <f t="shared" si="4"/>
        <v>0</v>
      </c>
      <c r="BM51" s="51">
        <f t="shared" si="4"/>
        <v>0</v>
      </c>
      <c r="BN51" s="51">
        <f t="shared" si="4"/>
        <v>0</v>
      </c>
      <c r="BO51" s="51">
        <f t="shared" si="4"/>
        <v>0</v>
      </c>
    </row>
    <row r="52" spans="1:67" ht="15.75" customHeight="1" collapsed="1">
      <c r="A52" s="64" t="s">
        <v>86</v>
      </c>
      <c r="B52" s="11">
        <v>1</v>
      </c>
      <c r="C52" s="6">
        <v>21</v>
      </c>
      <c r="D52" s="6">
        <v>1</v>
      </c>
      <c r="E52" s="6">
        <v>17</v>
      </c>
      <c r="F52" s="6">
        <v>1</v>
      </c>
      <c r="G52" s="6">
        <v>18</v>
      </c>
      <c r="H52" s="11">
        <v>1</v>
      </c>
      <c r="I52" s="6">
        <v>27</v>
      </c>
      <c r="J52" s="6">
        <v>1</v>
      </c>
      <c r="K52" s="6">
        <v>24</v>
      </c>
      <c r="L52" s="6">
        <v>1</v>
      </c>
      <c r="M52" s="6">
        <v>24</v>
      </c>
      <c r="N52" s="73">
        <v>1</v>
      </c>
      <c r="O52" s="74">
        <v>14</v>
      </c>
      <c r="P52" s="6">
        <v>1</v>
      </c>
      <c r="Q52" s="6">
        <v>19</v>
      </c>
      <c r="R52" s="6">
        <v>1</v>
      </c>
      <c r="S52" s="6">
        <v>20</v>
      </c>
      <c r="T52" s="11">
        <v>1</v>
      </c>
      <c r="U52" s="6">
        <v>14</v>
      </c>
      <c r="V52" s="6">
        <v>1</v>
      </c>
      <c r="W52" s="6">
        <v>19</v>
      </c>
      <c r="X52" s="6">
        <v>1</v>
      </c>
      <c r="Y52" s="6">
        <v>19</v>
      </c>
      <c r="Z52" s="11">
        <v>1</v>
      </c>
      <c r="AA52" s="6">
        <v>20</v>
      </c>
      <c r="AB52" s="6">
        <v>1</v>
      </c>
      <c r="AC52" s="6">
        <v>25</v>
      </c>
      <c r="AD52" s="6">
        <v>1</v>
      </c>
      <c r="AE52" s="6">
        <v>22</v>
      </c>
      <c r="AF52" s="11">
        <v>1</v>
      </c>
      <c r="AG52" s="6">
        <v>22</v>
      </c>
      <c r="AH52" s="6">
        <v>1</v>
      </c>
      <c r="AI52" s="6">
        <v>25</v>
      </c>
      <c r="AJ52" s="6">
        <v>1</v>
      </c>
      <c r="AK52" s="6">
        <v>25</v>
      </c>
      <c r="AL52" s="11">
        <v>1</v>
      </c>
      <c r="AM52" s="6">
        <v>25</v>
      </c>
      <c r="AN52" s="6">
        <v>1</v>
      </c>
      <c r="AO52" s="6">
        <v>22</v>
      </c>
      <c r="AP52" s="6">
        <v>1</v>
      </c>
      <c r="AQ52" s="6">
        <v>29</v>
      </c>
      <c r="AR52" s="11"/>
      <c r="AS52" s="6"/>
      <c r="AT52" s="6"/>
      <c r="AU52" s="6"/>
      <c r="AV52" s="6"/>
      <c r="AW52" s="6"/>
      <c r="AX52" s="11">
        <v>1</v>
      </c>
      <c r="AY52" s="6">
        <v>19</v>
      </c>
      <c r="AZ52" s="6">
        <v>1</v>
      </c>
      <c r="BA52" s="6">
        <v>27</v>
      </c>
      <c r="BB52" s="6">
        <v>1</v>
      </c>
      <c r="BC52" s="6">
        <v>26</v>
      </c>
      <c r="BD52" s="11"/>
      <c r="BE52" s="6"/>
      <c r="BF52" s="6"/>
      <c r="BG52" s="6"/>
      <c r="BH52" s="6"/>
      <c r="BI52" s="6"/>
      <c r="BJ52" s="72">
        <f t="shared" si="4"/>
        <v>8</v>
      </c>
      <c r="BK52" s="53">
        <f t="shared" si="4"/>
        <v>162</v>
      </c>
      <c r="BL52" s="53">
        <f t="shared" si="4"/>
        <v>8</v>
      </c>
      <c r="BM52" s="53">
        <f t="shared" si="4"/>
        <v>178</v>
      </c>
      <c r="BN52" s="53">
        <f t="shared" si="4"/>
        <v>8</v>
      </c>
      <c r="BO52" s="53">
        <f t="shared" si="4"/>
        <v>183</v>
      </c>
    </row>
    <row r="53" spans="1:67" ht="15.75" customHeight="1">
      <c r="A53" s="64" t="s">
        <v>87</v>
      </c>
      <c r="B53" s="11"/>
      <c r="C53" s="6"/>
      <c r="D53" s="6"/>
      <c r="E53" s="6"/>
      <c r="F53" s="6"/>
      <c r="G53" s="6"/>
      <c r="H53" s="11"/>
      <c r="I53" s="6"/>
      <c r="J53" s="6"/>
      <c r="K53" s="6"/>
      <c r="L53" s="6"/>
      <c r="M53" s="6"/>
      <c r="N53" s="11"/>
      <c r="O53" s="6"/>
      <c r="P53" s="6"/>
      <c r="Q53" s="6"/>
      <c r="R53" s="6"/>
      <c r="S53" s="6"/>
      <c r="T53" s="11"/>
      <c r="U53" s="6"/>
      <c r="V53" s="6"/>
      <c r="W53" s="6"/>
      <c r="X53" s="6"/>
      <c r="Y53" s="6"/>
      <c r="Z53" s="11">
        <v>1</v>
      </c>
      <c r="AA53" s="6">
        <v>14</v>
      </c>
      <c r="AB53" s="6">
        <v>1</v>
      </c>
      <c r="AC53" s="6">
        <v>26</v>
      </c>
      <c r="AD53" s="6">
        <v>1</v>
      </c>
      <c r="AE53" s="6">
        <v>25</v>
      </c>
      <c r="AF53" s="11">
        <v>1</v>
      </c>
      <c r="AG53" s="6">
        <v>25</v>
      </c>
      <c r="AH53" s="6">
        <v>1</v>
      </c>
      <c r="AI53" s="6">
        <v>25</v>
      </c>
      <c r="AJ53" s="6">
        <v>1</v>
      </c>
      <c r="AK53" s="6">
        <v>20</v>
      </c>
      <c r="AL53" s="11">
        <v>1</v>
      </c>
      <c r="AM53" s="6">
        <v>26</v>
      </c>
      <c r="AN53" s="6">
        <v>1</v>
      </c>
      <c r="AO53" s="6">
        <v>21</v>
      </c>
      <c r="AP53" s="6">
        <v>1</v>
      </c>
      <c r="AQ53" s="6">
        <v>29</v>
      </c>
      <c r="AR53" s="11"/>
      <c r="AS53" s="6"/>
      <c r="AT53" s="6"/>
      <c r="AU53" s="6"/>
      <c r="AV53" s="6"/>
      <c r="AW53" s="6"/>
      <c r="AX53" s="11">
        <v>1</v>
      </c>
      <c r="AY53" s="6">
        <v>22</v>
      </c>
      <c r="AZ53" s="6"/>
      <c r="BA53" s="6"/>
      <c r="BB53" s="6"/>
      <c r="BC53" s="6"/>
      <c r="BD53" s="11"/>
      <c r="BE53" s="6"/>
      <c r="BF53" s="6"/>
      <c r="BG53" s="6"/>
      <c r="BH53" s="6"/>
      <c r="BI53" s="6"/>
      <c r="BJ53" s="72">
        <f t="shared" si="4"/>
        <v>4</v>
      </c>
      <c r="BK53" s="53">
        <f t="shared" si="4"/>
        <v>87</v>
      </c>
      <c r="BL53" s="53">
        <f t="shared" si="4"/>
        <v>3</v>
      </c>
      <c r="BM53" s="53">
        <f t="shared" si="4"/>
        <v>72</v>
      </c>
      <c r="BN53" s="53">
        <f t="shared" si="4"/>
        <v>3</v>
      </c>
      <c r="BO53" s="53">
        <f t="shared" si="4"/>
        <v>74</v>
      </c>
    </row>
    <row r="54" spans="1:67" ht="15.75" customHeight="1">
      <c r="A54" s="64" t="s">
        <v>88</v>
      </c>
      <c r="B54" s="11"/>
      <c r="C54" s="6"/>
      <c r="D54" s="6"/>
      <c r="E54" s="6"/>
      <c r="F54" s="6"/>
      <c r="G54" s="6"/>
      <c r="H54" s="11"/>
      <c r="I54" s="6"/>
      <c r="J54" s="6"/>
      <c r="K54" s="6"/>
      <c r="L54" s="6"/>
      <c r="M54" s="6"/>
      <c r="N54" s="11"/>
      <c r="O54" s="6"/>
      <c r="P54" s="6"/>
      <c r="Q54" s="6"/>
      <c r="R54" s="6"/>
      <c r="S54" s="6"/>
      <c r="T54" s="11"/>
      <c r="U54" s="6"/>
      <c r="V54" s="6"/>
      <c r="W54" s="6"/>
      <c r="X54" s="6"/>
      <c r="Y54" s="6"/>
      <c r="Z54" s="11"/>
      <c r="AA54" s="6"/>
      <c r="AB54" s="6"/>
      <c r="AC54" s="6"/>
      <c r="AD54" s="6"/>
      <c r="AE54" s="6"/>
      <c r="AF54" s="11">
        <v>1</v>
      </c>
      <c r="AG54" s="6">
        <v>18</v>
      </c>
      <c r="AH54" s="6">
        <v>1</v>
      </c>
      <c r="AI54" s="6">
        <v>25</v>
      </c>
      <c r="AJ54" s="6">
        <v>1</v>
      </c>
      <c r="AK54" s="6">
        <v>25</v>
      </c>
      <c r="AL54" s="11"/>
      <c r="AM54" s="6"/>
      <c r="AN54" s="6">
        <v>1</v>
      </c>
      <c r="AO54" s="6">
        <v>22</v>
      </c>
      <c r="AP54" s="6"/>
      <c r="AQ54" s="6"/>
      <c r="AR54" s="11"/>
      <c r="AS54" s="6"/>
      <c r="AT54" s="6"/>
      <c r="AU54" s="6"/>
      <c r="AV54" s="6"/>
      <c r="AW54" s="6"/>
      <c r="AX54" s="11"/>
      <c r="AY54" s="6"/>
      <c r="AZ54" s="6"/>
      <c r="BA54" s="6"/>
      <c r="BB54" s="6"/>
      <c r="BC54" s="6"/>
      <c r="BD54" s="11"/>
      <c r="BE54" s="6"/>
      <c r="BF54" s="6"/>
      <c r="BG54" s="6"/>
      <c r="BH54" s="6"/>
      <c r="BI54" s="6"/>
      <c r="BJ54" s="72">
        <f t="shared" si="4"/>
        <v>1</v>
      </c>
      <c r="BK54" s="53">
        <f t="shared" si="4"/>
        <v>18</v>
      </c>
      <c r="BL54" s="53">
        <f t="shared" si="4"/>
        <v>2</v>
      </c>
      <c r="BM54" s="53">
        <f t="shared" si="4"/>
        <v>47</v>
      </c>
      <c r="BN54" s="53">
        <f>F54+L54+R54+X54+AD54+AJ54+AP54+AV54+BB54+BH54</f>
        <v>1</v>
      </c>
      <c r="BO54" s="53">
        <f t="shared" si="4"/>
        <v>25</v>
      </c>
    </row>
    <row r="55" spans="1:67" ht="15.75" customHeight="1" hidden="1" outlineLevel="1">
      <c r="A55" s="64" t="s">
        <v>89</v>
      </c>
      <c r="B55" s="11"/>
      <c r="C55" s="6"/>
      <c r="D55" s="6"/>
      <c r="E55" s="6"/>
      <c r="F55" s="6">
        <f>D55-B55</f>
        <v>0</v>
      </c>
      <c r="G55" s="6">
        <f>E55-C55</f>
        <v>0</v>
      </c>
      <c r="H55" s="11"/>
      <c r="I55" s="6"/>
      <c r="J55" s="6"/>
      <c r="K55" s="6"/>
      <c r="L55" s="6">
        <f>J55-H55</f>
        <v>0</v>
      </c>
      <c r="M55" s="6">
        <f>K55-I55</f>
        <v>0</v>
      </c>
      <c r="N55" s="11"/>
      <c r="O55" s="6"/>
      <c r="P55" s="6"/>
      <c r="Q55" s="6"/>
      <c r="R55" s="6">
        <f>P55-N55</f>
        <v>0</v>
      </c>
      <c r="S55" s="6">
        <f>Q55-O55</f>
        <v>0</v>
      </c>
      <c r="T55" s="11"/>
      <c r="U55" s="6"/>
      <c r="V55" s="6"/>
      <c r="W55" s="6"/>
      <c r="X55" s="6">
        <f>V55-T55</f>
        <v>0</v>
      </c>
      <c r="Y55" s="6">
        <f>W55-U55</f>
        <v>0</v>
      </c>
      <c r="Z55" s="11"/>
      <c r="AA55" s="6"/>
      <c r="AB55" s="6"/>
      <c r="AC55" s="6"/>
      <c r="AD55" s="6">
        <f>AB55-Z55</f>
        <v>0</v>
      </c>
      <c r="AE55" s="6">
        <f>AC55-AA55</f>
        <v>0</v>
      </c>
      <c r="AF55" s="11">
        <v>1</v>
      </c>
      <c r="AG55" s="6">
        <v>19</v>
      </c>
      <c r="AH55" s="6"/>
      <c r="AI55" s="6"/>
      <c r="AJ55" s="6"/>
      <c r="AK55" s="6"/>
      <c r="AL55" s="11"/>
      <c r="AM55" s="6"/>
      <c r="AN55" s="6"/>
      <c r="AO55" s="6"/>
      <c r="AP55" s="6">
        <f>AN55-AL55</f>
        <v>0</v>
      </c>
      <c r="AQ55" s="6">
        <f>AO55-AM55</f>
        <v>0</v>
      </c>
      <c r="AR55" s="11"/>
      <c r="AS55" s="6"/>
      <c r="AT55" s="6"/>
      <c r="AU55" s="6"/>
      <c r="AV55" s="6">
        <f>AT55-AR55</f>
        <v>0</v>
      </c>
      <c r="AW55" s="6">
        <f>AU55-AS55</f>
        <v>0</v>
      </c>
      <c r="AX55" s="11"/>
      <c r="AY55" s="6"/>
      <c r="AZ55" s="6"/>
      <c r="BA55" s="6"/>
      <c r="BB55" s="6">
        <f>AZ55-AX55</f>
        <v>0</v>
      </c>
      <c r="BC55" s="6">
        <f>BA55-AY55</f>
        <v>0</v>
      </c>
      <c r="BD55" s="11"/>
      <c r="BE55" s="6"/>
      <c r="BF55" s="6"/>
      <c r="BG55" s="6"/>
      <c r="BH55" s="6">
        <f>BF55-BD55</f>
        <v>0</v>
      </c>
      <c r="BI55" s="6">
        <f>BG55-BE55</f>
        <v>0</v>
      </c>
      <c r="BJ55" s="72">
        <f t="shared" si="4"/>
        <v>1</v>
      </c>
      <c r="BK55" s="53">
        <f t="shared" si="4"/>
        <v>19</v>
      </c>
      <c r="BL55" s="53">
        <f t="shared" si="4"/>
        <v>0</v>
      </c>
      <c r="BM55" s="53">
        <f t="shared" si="4"/>
        <v>0</v>
      </c>
      <c r="BN55" s="53">
        <f t="shared" si="4"/>
        <v>0</v>
      </c>
      <c r="BO55" s="53">
        <f t="shared" si="4"/>
        <v>0</v>
      </c>
    </row>
    <row r="56" spans="1:67" ht="15.75" customHeight="1" collapsed="1">
      <c r="A56" s="65" t="s">
        <v>90</v>
      </c>
      <c r="B56" s="67">
        <f aca="true" t="shared" si="5" ref="B56:BM56">SUM(B48:B55)</f>
        <v>2</v>
      </c>
      <c r="C56" s="54">
        <f t="shared" si="5"/>
        <v>38</v>
      </c>
      <c r="D56" s="86">
        <f t="shared" si="5"/>
        <v>2</v>
      </c>
      <c r="E56" s="86">
        <f t="shared" si="5"/>
        <v>42</v>
      </c>
      <c r="F56" s="86">
        <f t="shared" si="5"/>
        <v>2</v>
      </c>
      <c r="G56" s="87">
        <f t="shared" si="5"/>
        <v>37</v>
      </c>
      <c r="H56" s="88">
        <f t="shared" si="5"/>
        <v>2</v>
      </c>
      <c r="I56" s="86">
        <f t="shared" si="5"/>
        <v>52</v>
      </c>
      <c r="J56" s="86">
        <f t="shared" si="5"/>
        <v>2</v>
      </c>
      <c r="K56" s="86">
        <f t="shared" si="5"/>
        <v>49</v>
      </c>
      <c r="L56" s="86">
        <f t="shared" si="5"/>
        <v>2</v>
      </c>
      <c r="M56" s="87">
        <f t="shared" si="5"/>
        <v>46</v>
      </c>
      <c r="N56" s="88">
        <f t="shared" si="5"/>
        <v>2</v>
      </c>
      <c r="O56" s="86">
        <f t="shared" si="5"/>
        <v>36</v>
      </c>
      <c r="P56" s="86">
        <f t="shared" si="5"/>
        <v>2</v>
      </c>
      <c r="Q56" s="86">
        <f t="shared" si="5"/>
        <v>44</v>
      </c>
      <c r="R56" s="86">
        <f t="shared" si="5"/>
        <v>2</v>
      </c>
      <c r="S56" s="87">
        <f t="shared" si="5"/>
        <v>43</v>
      </c>
      <c r="T56" s="88">
        <f t="shared" si="5"/>
        <v>2</v>
      </c>
      <c r="U56" s="86">
        <f t="shared" si="5"/>
        <v>36</v>
      </c>
      <c r="V56" s="86">
        <f t="shared" si="5"/>
        <v>1</v>
      </c>
      <c r="W56" s="86">
        <f t="shared" si="5"/>
        <v>19</v>
      </c>
      <c r="X56" s="86">
        <f t="shared" si="5"/>
        <v>1</v>
      </c>
      <c r="Y56" s="87">
        <f t="shared" si="5"/>
        <v>19</v>
      </c>
      <c r="Z56" s="88">
        <f t="shared" si="5"/>
        <v>4</v>
      </c>
      <c r="AA56" s="86">
        <f t="shared" si="5"/>
        <v>86</v>
      </c>
      <c r="AB56" s="86">
        <f t="shared" si="5"/>
        <v>4</v>
      </c>
      <c r="AC56" s="86">
        <f t="shared" si="5"/>
        <v>101</v>
      </c>
      <c r="AD56" s="86">
        <f t="shared" si="5"/>
        <v>4</v>
      </c>
      <c r="AE56" s="87">
        <f t="shared" si="5"/>
        <v>92</v>
      </c>
      <c r="AF56" s="88">
        <f t="shared" si="5"/>
        <v>7</v>
      </c>
      <c r="AG56" s="86">
        <f t="shared" si="5"/>
        <v>157</v>
      </c>
      <c r="AH56" s="86">
        <f t="shared" si="5"/>
        <v>6</v>
      </c>
      <c r="AI56" s="86">
        <f t="shared" si="5"/>
        <v>150</v>
      </c>
      <c r="AJ56" s="86">
        <f t="shared" si="5"/>
        <v>6</v>
      </c>
      <c r="AK56" s="87">
        <f>SUM(AK48:AK55)</f>
        <v>143</v>
      </c>
      <c r="AL56" s="88">
        <f t="shared" si="5"/>
        <v>5</v>
      </c>
      <c r="AM56" s="86">
        <f t="shared" si="5"/>
        <v>118</v>
      </c>
      <c r="AN56" s="86">
        <f t="shared" si="5"/>
        <v>6</v>
      </c>
      <c r="AO56" s="86">
        <f t="shared" si="5"/>
        <v>140</v>
      </c>
      <c r="AP56" s="86">
        <f t="shared" si="5"/>
        <v>5</v>
      </c>
      <c r="AQ56" s="87">
        <f t="shared" si="5"/>
        <v>128</v>
      </c>
      <c r="AR56" s="88">
        <f t="shared" si="5"/>
        <v>0</v>
      </c>
      <c r="AS56" s="86">
        <f t="shared" si="5"/>
        <v>0</v>
      </c>
      <c r="AT56" s="86">
        <f t="shared" si="5"/>
        <v>0</v>
      </c>
      <c r="AU56" s="86">
        <f t="shared" si="5"/>
        <v>0</v>
      </c>
      <c r="AV56" s="86">
        <f t="shared" si="5"/>
        <v>0</v>
      </c>
      <c r="AW56" s="87">
        <f t="shared" si="5"/>
        <v>0</v>
      </c>
      <c r="AX56" s="88">
        <f t="shared" si="5"/>
        <v>3</v>
      </c>
      <c r="AY56" s="86">
        <f t="shared" si="5"/>
        <v>68</v>
      </c>
      <c r="AZ56" s="86">
        <f t="shared" si="5"/>
        <v>2</v>
      </c>
      <c r="BA56" s="86">
        <f t="shared" si="5"/>
        <v>52</v>
      </c>
      <c r="BB56" s="86">
        <f t="shared" si="5"/>
        <v>2</v>
      </c>
      <c r="BC56" s="87">
        <f t="shared" si="5"/>
        <v>54</v>
      </c>
      <c r="BD56" s="88">
        <f t="shared" si="5"/>
        <v>0</v>
      </c>
      <c r="BE56" s="86">
        <f t="shared" si="5"/>
        <v>0</v>
      </c>
      <c r="BF56" s="86">
        <f t="shared" si="5"/>
        <v>0</v>
      </c>
      <c r="BG56" s="86">
        <f t="shared" si="5"/>
        <v>0</v>
      </c>
      <c r="BH56" s="86">
        <f t="shared" si="5"/>
        <v>0</v>
      </c>
      <c r="BI56" s="87">
        <f t="shared" si="5"/>
        <v>0</v>
      </c>
      <c r="BJ56" s="88">
        <f t="shared" si="5"/>
        <v>27</v>
      </c>
      <c r="BK56" s="86">
        <f t="shared" si="5"/>
        <v>591</v>
      </c>
      <c r="BL56" s="86">
        <f t="shared" si="5"/>
        <v>25</v>
      </c>
      <c r="BM56" s="86">
        <f t="shared" si="5"/>
        <v>597</v>
      </c>
      <c r="BN56" s="54">
        <f>SUM(BN48:BN55)</f>
        <v>24</v>
      </c>
      <c r="BO56" s="68">
        <f>SUM(BO48:BO55)</f>
        <v>562</v>
      </c>
    </row>
    <row r="57" spans="1:68" ht="15.75" customHeight="1" thickBot="1">
      <c r="A57" s="66" t="s">
        <v>91</v>
      </c>
      <c r="B57" s="69">
        <f aca="true" t="shared" si="6" ref="B57:BM57">B56+B47+B26</f>
        <v>18</v>
      </c>
      <c r="C57" s="70">
        <f t="shared" si="6"/>
        <v>401</v>
      </c>
      <c r="D57" s="70">
        <f t="shared" si="6"/>
        <v>18</v>
      </c>
      <c r="E57" s="70">
        <f t="shared" si="6"/>
        <v>411</v>
      </c>
      <c r="F57" s="70">
        <f t="shared" si="6"/>
        <v>18</v>
      </c>
      <c r="G57" s="71">
        <f t="shared" si="6"/>
        <v>402</v>
      </c>
      <c r="H57" s="69">
        <f t="shared" si="6"/>
        <v>20</v>
      </c>
      <c r="I57" s="70">
        <f t="shared" si="6"/>
        <v>472</v>
      </c>
      <c r="J57" s="70">
        <f t="shared" si="6"/>
        <v>20</v>
      </c>
      <c r="K57" s="70">
        <f t="shared" si="6"/>
        <v>474</v>
      </c>
      <c r="L57" s="70">
        <f t="shared" si="6"/>
        <v>21</v>
      </c>
      <c r="M57" s="71">
        <f t="shared" si="6"/>
        <v>486</v>
      </c>
      <c r="N57" s="69">
        <f t="shared" si="6"/>
        <v>18</v>
      </c>
      <c r="O57" s="70">
        <f t="shared" si="6"/>
        <v>378</v>
      </c>
      <c r="P57" s="70">
        <f t="shared" si="6"/>
        <v>18</v>
      </c>
      <c r="Q57" s="70">
        <f t="shared" si="6"/>
        <v>385</v>
      </c>
      <c r="R57" s="70">
        <f t="shared" si="6"/>
        <v>18</v>
      </c>
      <c r="S57" s="71">
        <f t="shared" si="6"/>
        <v>382</v>
      </c>
      <c r="T57" s="69">
        <f t="shared" si="6"/>
        <v>11</v>
      </c>
      <c r="U57" s="70">
        <f t="shared" si="6"/>
        <v>223</v>
      </c>
      <c r="V57" s="70">
        <f t="shared" si="6"/>
        <v>10</v>
      </c>
      <c r="W57" s="70">
        <f t="shared" si="6"/>
        <v>206</v>
      </c>
      <c r="X57" s="70">
        <f t="shared" si="6"/>
        <v>10</v>
      </c>
      <c r="Y57" s="71">
        <f t="shared" si="6"/>
        <v>202</v>
      </c>
      <c r="Z57" s="69">
        <f t="shared" si="6"/>
        <v>34</v>
      </c>
      <c r="AA57" s="70">
        <f t="shared" si="6"/>
        <v>795</v>
      </c>
      <c r="AB57" s="70">
        <f t="shared" si="6"/>
        <v>34</v>
      </c>
      <c r="AC57" s="70">
        <f t="shared" si="6"/>
        <v>798</v>
      </c>
      <c r="AD57" s="70">
        <f t="shared" si="6"/>
        <v>33</v>
      </c>
      <c r="AE57" s="71">
        <f t="shared" si="6"/>
        <v>768</v>
      </c>
      <c r="AF57" s="69">
        <f t="shared" si="6"/>
        <v>36</v>
      </c>
      <c r="AG57" s="70">
        <f t="shared" si="6"/>
        <v>895</v>
      </c>
      <c r="AH57" s="70">
        <f t="shared" si="6"/>
        <v>35</v>
      </c>
      <c r="AI57" s="70">
        <f t="shared" si="6"/>
        <v>883</v>
      </c>
      <c r="AJ57" s="70">
        <f t="shared" si="6"/>
        <v>35</v>
      </c>
      <c r="AK57" s="71">
        <f t="shared" si="6"/>
        <v>881</v>
      </c>
      <c r="AL57" s="69">
        <f t="shared" si="6"/>
        <v>34</v>
      </c>
      <c r="AM57" s="70">
        <f t="shared" si="6"/>
        <v>823</v>
      </c>
      <c r="AN57" s="70">
        <f t="shared" si="6"/>
        <v>35</v>
      </c>
      <c r="AO57" s="70">
        <f t="shared" si="6"/>
        <v>847</v>
      </c>
      <c r="AP57" s="70">
        <f t="shared" si="6"/>
        <v>34</v>
      </c>
      <c r="AQ57" s="71">
        <f t="shared" si="6"/>
        <v>844</v>
      </c>
      <c r="AR57" s="69">
        <f t="shared" si="6"/>
        <v>9</v>
      </c>
      <c r="AS57" s="70">
        <f t="shared" si="6"/>
        <v>183</v>
      </c>
      <c r="AT57" s="70">
        <f t="shared" si="6"/>
        <v>9</v>
      </c>
      <c r="AU57" s="70">
        <f t="shared" si="6"/>
        <v>191</v>
      </c>
      <c r="AV57" s="70">
        <f t="shared" si="6"/>
        <v>9</v>
      </c>
      <c r="AW57" s="71">
        <f t="shared" si="6"/>
        <v>196</v>
      </c>
      <c r="AX57" s="69">
        <f t="shared" si="6"/>
        <v>24</v>
      </c>
      <c r="AY57" s="70">
        <f t="shared" si="6"/>
        <v>546</v>
      </c>
      <c r="AZ57" s="70">
        <f t="shared" si="6"/>
        <v>22</v>
      </c>
      <c r="BA57" s="70">
        <f t="shared" si="6"/>
        <v>527</v>
      </c>
      <c r="BB57" s="70">
        <f t="shared" si="6"/>
        <v>21</v>
      </c>
      <c r="BC57" s="71">
        <f t="shared" si="6"/>
        <v>512</v>
      </c>
      <c r="BD57" s="69">
        <f t="shared" si="6"/>
        <v>9</v>
      </c>
      <c r="BE57" s="70">
        <f t="shared" si="6"/>
        <v>146</v>
      </c>
      <c r="BF57" s="70">
        <f t="shared" si="6"/>
        <v>9</v>
      </c>
      <c r="BG57" s="70">
        <f t="shared" si="6"/>
        <v>148</v>
      </c>
      <c r="BH57" s="70">
        <f t="shared" si="6"/>
        <v>9</v>
      </c>
      <c r="BI57" s="71">
        <f t="shared" si="6"/>
        <v>139</v>
      </c>
      <c r="BJ57" s="67">
        <f t="shared" si="6"/>
        <v>213</v>
      </c>
      <c r="BK57" s="54">
        <f t="shared" si="6"/>
        <v>4862</v>
      </c>
      <c r="BL57" s="54">
        <f t="shared" si="6"/>
        <v>210</v>
      </c>
      <c r="BM57" s="54">
        <f t="shared" si="6"/>
        <v>4870</v>
      </c>
      <c r="BN57" s="54">
        <f>BN56+BN47+BN26</f>
        <v>208</v>
      </c>
      <c r="BO57" s="68">
        <f>BO56+BO47+BO26</f>
        <v>4812</v>
      </c>
      <c r="BP57" s="90"/>
    </row>
    <row r="58" spans="1:67" ht="15.75" customHeight="1" thickBot="1">
      <c r="A58" s="6" t="s">
        <v>28</v>
      </c>
      <c r="B58">
        <v>2</v>
      </c>
      <c r="C58">
        <v>34</v>
      </c>
      <c r="D58">
        <v>1</v>
      </c>
      <c r="E58">
        <v>25</v>
      </c>
      <c r="F58" s="6">
        <v>0</v>
      </c>
      <c r="G58" s="6">
        <v>24</v>
      </c>
      <c r="BJ58" s="76">
        <f aca="true" t="shared" si="7" ref="BJ58:BO58">B58+H58+N58+T58+Z58+AF58+AL58+AR58+AX58+BD58</f>
        <v>2</v>
      </c>
      <c r="BK58" s="77">
        <f t="shared" si="7"/>
        <v>34</v>
      </c>
      <c r="BL58" s="77">
        <f t="shared" si="7"/>
        <v>1</v>
      </c>
      <c r="BM58" s="77">
        <f t="shared" si="7"/>
        <v>25</v>
      </c>
      <c r="BN58" s="77">
        <f t="shared" si="7"/>
        <v>0</v>
      </c>
      <c r="BO58" s="77">
        <f t="shared" si="7"/>
        <v>24</v>
      </c>
    </row>
    <row r="59" spans="64:66" s="37" customFormat="1" ht="12">
      <c r="BL59" s="91">
        <f>BM57/BL57</f>
        <v>23.2</v>
      </c>
      <c r="BN59" s="91">
        <f>BO57/BN57</f>
        <v>23.1</v>
      </c>
    </row>
    <row r="60" spans="63:68" s="37" customFormat="1" ht="12.75">
      <c r="BK60" s="91">
        <f>BK57/BJ57</f>
        <v>22.8</v>
      </c>
      <c r="BP60" s="90"/>
    </row>
    <row r="61" s="37" customFormat="1" ht="12"/>
  </sheetData>
  <sheetProtection/>
  <mergeCells count="112">
    <mergeCell ref="BL8:BL9"/>
    <mergeCell ref="BM8:BM9"/>
    <mergeCell ref="BN8:BN9"/>
    <mergeCell ref="BO8:BO9"/>
    <mergeCell ref="BF8:BF9"/>
    <mergeCell ref="BG8:BG9"/>
    <mergeCell ref="BH8:BH9"/>
    <mergeCell ref="BI8:BI9"/>
    <mergeCell ref="BJ8:BJ9"/>
    <mergeCell ref="BK8:BK9"/>
    <mergeCell ref="AZ8:AZ9"/>
    <mergeCell ref="BA8:BA9"/>
    <mergeCell ref="BB8:BB9"/>
    <mergeCell ref="BC8:BC9"/>
    <mergeCell ref="BD8:BD9"/>
    <mergeCell ref="BE8:BE9"/>
    <mergeCell ref="AT8:AT9"/>
    <mergeCell ref="AU8:AU9"/>
    <mergeCell ref="AV8:AV9"/>
    <mergeCell ref="AW8:AW9"/>
    <mergeCell ref="AX8:AX9"/>
    <mergeCell ref="AY8:AY9"/>
    <mergeCell ref="AN8:AN9"/>
    <mergeCell ref="AO8:AO9"/>
    <mergeCell ref="AP8:AP9"/>
    <mergeCell ref="AQ8:AQ9"/>
    <mergeCell ref="AR8:AR9"/>
    <mergeCell ref="AS8:AS9"/>
    <mergeCell ref="AH8:AH9"/>
    <mergeCell ref="AI8:AI9"/>
    <mergeCell ref="AJ8:AJ9"/>
    <mergeCell ref="AK8:AK9"/>
    <mergeCell ref="AL8:AL9"/>
    <mergeCell ref="AM8:AM9"/>
    <mergeCell ref="AB8:AB9"/>
    <mergeCell ref="AC8:AC9"/>
    <mergeCell ref="AD8:AD9"/>
    <mergeCell ref="AE8:AE9"/>
    <mergeCell ref="AF8:AF9"/>
    <mergeCell ref="AG8:AG9"/>
    <mergeCell ref="V8:V9"/>
    <mergeCell ref="W8:W9"/>
    <mergeCell ref="X8:X9"/>
    <mergeCell ref="Y8:Y9"/>
    <mergeCell ref="Z8:Z9"/>
    <mergeCell ref="AA8:AA9"/>
    <mergeCell ref="P8:P9"/>
    <mergeCell ref="Q8:Q9"/>
    <mergeCell ref="R8:R9"/>
    <mergeCell ref="S8:S9"/>
    <mergeCell ref="T8:T9"/>
    <mergeCell ref="U8:U9"/>
    <mergeCell ref="J8:J9"/>
    <mergeCell ref="K8:K9"/>
    <mergeCell ref="L8:L9"/>
    <mergeCell ref="M8:M9"/>
    <mergeCell ref="N8:N9"/>
    <mergeCell ref="O8:O9"/>
    <mergeCell ref="BL7:BM7"/>
    <mergeCell ref="BN7:BO7"/>
    <mergeCell ref="B8:B9"/>
    <mergeCell ref="C8:C9"/>
    <mergeCell ref="D8:D9"/>
    <mergeCell ref="E8:E9"/>
    <mergeCell ref="F8:F9"/>
    <mergeCell ref="G8:G9"/>
    <mergeCell ref="H8:H9"/>
    <mergeCell ref="I8:I9"/>
    <mergeCell ref="AZ7:BA7"/>
    <mergeCell ref="BB7:BC7"/>
    <mergeCell ref="BD7:BE7"/>
    <mergeCell ref="BF7:BG7"/>
    <mergeCell ref="BH7:BI7"/>
    <mergeCell ref="BJ7:BK7"/>
    <mergeCell ref="AN7:AO7"/>
    <mergeCell ref="AP7:AQ7"/>
    <mergeCell ref="AR7:AS7"/>
    <mergeCell ref="AT7:AU7"/>
    <mergeCell ref="AV7:AW7"/>
    <mergeCell ref="AX7:AY7"/>
    <mergeCell ref="AB7:AC7"/>
    <mergeCell ref="AD7:AE7"/>
    <mergeCell ref="AF7:AG7"/>
    <mergeCell ref="AH7:AI7"/>
    <mergeCell ref="AJ7:AK7"/>
    <mergeCell ref="AL7:AM7"/>
    <mergeCell ref="P7:Q7"/>
    <mergeCell ref="R7:S7"/>
    <mergeCell ref="T7:U7"/>
    <mergeCell ref="V7:W7"/>
    <mergeCell ref="X7:Y7"/>
    <mergeCell ref="Z7:AA7"/>
    <mergeCell ref="AX6:BC6"/>
    <mergeCell ref="BD6:BI6"/>
    <mergeCell ref="BJ6:BO6"/>
    <mergeCell ref="B7:C7"/>
    <mergeCell ref="D7:E7"/>
    <mergeCell ref="F7:G7"/>
    <mergeCell ref="H7:I7"/>
    <mergeCell ref="J7:K7"/>
    <mergeCell ref="L7:M7"/>
    <mergeCell ref="N7:O7"/>
    <mergeCell ref="BA4:BM4"/>
    <mergeCell ref="A6:A9"/>
    <mergeCell ref="B6:G6"/>
    <mergeCell ref="H6:M6"/>
    <mergeCell ref="N6:S6"/>
    <mergeCell ref="T6:Y6"/>
    <mergeCell ref="Z6:AE6"/>
    <mergeCell ref="AF6:AK6"/>
    <mergeCell ref="AL6:AQ6"/>
    <mergeCell ref="AR6:AW6"/>
  </mergeCells>
  <printOptions/>
  <pageMargins left="0.31496062992125984" right="0" top="0" bottom="0" header="0.5118110236220472" footer="0.5118110236220472"/>
  <pageSetup horizontalDpi="300" verticalDpi="3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62"/>
  <sheetViews>
    <sheetView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F7" sqref="F7:F8"/>
    </sheetView>
  </sheetViews>
  <sheetFormatPr defaultColWidth="9.00390625" defaultRowHeight="12.75" outlineLevelRow="1"/>
  <cols>
    <col min="1" max="1" width="11.75390625" style="0" customWidth="1"/>
    <col min="2" max="11" width="10.75390625" style="0" customWidth="1"/>
    <col min="12" max="12" width="9.625" style="0" customWidth="1"/>
    <col min="13" max="13" width="7.625" style="0" hidden="1" customWidth="1"/>
    <col min="14" max="14" width="7.625" style="0" customWidth="1" collapsed="1"/>
  </cols>
  <sheetData>
    <row r="1" ht="12.75">
      <c r="J1" t="s">
        <v>108</v>
      </c>
    </row>
    <row r="2" ht="12.75">
      <c r="J2" t="s">
        <v>135</v>
      </c>
    </row>
    <row r="4" spans="1:12" ht="23.25" customHeight="1">
      <c r="A4" s="245" t="s">
        <v>129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</row>
    <row r="5" ht="13.5" thickBot="1"/>
    <row r="6" spans="1:13" ht="32.25" customHeight="1">
      <c r="A6" s="246" t="s">
        <v>40</v>
      </c>
      <c r="B6" s="138" t="s">
        <v>42</v>
      </c>
      <c r="C6" s="138" t="s">
        <v>95</v>
      </c>
      <c r="D6" s="138" t="s">
        <v>96</v>
      </c>
      <c r="E6" s="138" t="s">
        <v>97</v>
      </c>
      <c r="F6" s="138" t="s">
        <v>128</v>
      </c>
      <c r="G6" s="138" t="s">
        <v>125</v>
      </c>
      <c r="H6" s="138" t="s">
        <v>100</v>
      </c>
      <c r="I6" s="138" t="s">
        <v>101</v>
      </c>
      <c r="J6" s="138" t="s">
        <v>102</v>
      </c>
      <c r="K6" s="138" t="s">
        <v>126</v>
      </c>
      <c r="L6" s="243" t="s">
        <v>91</v>
      </c>
      <c r="M6" s="244"/>
    </row>
    <row r="7" spans="1:13" ht="24" customHeight="1">
      <c r="A7" s="247"/>
      <c r="B7" s="241" t="s">
        <v>41</v>
      </c>
      <c r="C7" s="241" t="s">
        <v>41</v>
      </c>
      <c r="D7" s="241" t="s">
        <v>41</v>
      </c>
      <c r="E7" s="241" t="s">
        <v>41</v>
      </c>
      <c r="F7" s="241" t="s">
        <v>41</v>
      </c>
      <c r="G7" s="241" t="s">
        <v>41</v>
      </c>
      <c r="H7" s="241" t="s">
        <v>41</v>
      </c>
      <c r="I7" s="241" t="s">
        <v>41</v>
      </c>
      <c r="J7" s="241" t="s">
        <v>41</v>
      </c>
      <c r="K7" s="241" t="s">
        <v>41</v>
      </c>
      <c r="L7" s="239" t="s">
        <v>41</v>
      </c>
      <c r="M7" s="249" t="s">
        <v>43</v>
      </c>
    </row>
    <row r="8" spans="1:13" ht="18" customHeight="1" thickBot="1">
      <c r="A8" s="248"/>
      <c r="B8" s="242"/>
      <c r="C8" s="242"/>
      <c r="D8" s="242"/>
      <c r="E8" s="242"/>
      <c r="F8" s="242"/>
      <c r="G8" s="242"/>
      <c r="H8" s="242"/>
      <c r="I8" s="242"/>
      <c r="J8" s="242"/>
      <c r="K8" s="242"/>
      <c r="L8" s="240"/>
      <c r="M8" s="250"/>
    </row>
    <row r="9" spans="1:13" ht="15.75" customHeight="1">
      <c r="A9" s="139" t="s">
        <v>44</v>
      </c>
      <c r="B9" s="140">
        <v>1</v>
      </c>
      <c r="C9" s="140">
        <v>1</v>
      </c>
      <c r="D9" s="140">
        <v>1</v>
      </c>
      <c r="E9" s="140">
        <v>1</v>
      </c>
      <c r="F9" s="140">
        <v>1</v>
      </c>
      <c r="G9" s="140">
        <v>1</v>
      </c>
      <c r="H9" s="140">
        <v>1</v>
      </c>
      <c r="I9" s="140">
        <v>1</v>
      </c>
      <c r="J9" s="140">
        <v>1</v>
      </c>
      <c r="K9" s="140">
        <v>1</v>
      </c>
      <c r="L9" s="141">
        <f aca="true" t="shared" si="0" ref="L9:L16">B9+C9+D9+E9+F9+G9+H9+I9+J9+K9</f>
        <v>10</v>
      </c>
      <c r="M9" s="128" t="e">
        <f>#REF!+#REF!+#REF!+#REF!+#REF!+#REF!+#REF!+#REF!+#REF!+#REF!</f>
        <v>#REF!</v>
      </c>
    </row>
    <row r="10" spans="1:13" ht="15.75" customHeight="1">
      <c r="A10" s="142" t="s">
        <v>45</v>
      </c>
      <c r="B10" s="53">
        <v>1</v>
      </c>
      <c r="C10" s="53">
        <v>1</v>
      </c>
      <c r="D10" s="53">
        <v>1</v>
      </c>
      <c r="E10" s="53">
        <v>1</v>
      </c>
      <c r="F10" s="53">
        <v>1</v>
      </c>
      <c r="G10" s="53">
        <v>1</v>
      </c>
      <c r="H10" s="53">
        <v>1</v>
      </c>
      <c r="I10" s="53">
        <v>1</v>
      </c>
      <c r="J10" s="53">
        <v>1</v>
      </c>
      <c r="K10" s="53"/>
      <c r="L10" s="143">
        <f t="shared" si="0"/>
        <v>9</v>
      </c>
      <c r="M10" s="129" t="e">
        <f>#REF!+#REF!+#REF!+#REF!+#REF!+#REF!+#REF!+#REF!+#REF!+#REF!</f>
        <v>#REF!</v>
      </c>
    </row>
    <row r="11" spans="1:13" ht="15.75" customHeight="1">
      <c r="A11" s="142" t="s">
        <v>46</v>
      </c>
      <c r="B11" s="53"/>
      <c r="C11" s="53">
        <v>1</v>
      </c>
      <c r="D11" s="53"/>
      <c r="E11" s="53"/>
      <c r="F11" s="53">
        <v>1</v>
      </c>
      <c r="G11" s="53">
        <v>1</v>
      </c>
      <c r="H11" s="53">
        <v>1</v>
      </c>
      <c r="I11" s="53"/>
      <c r="J11" s="53">
        <v>1</v>
      </c>
      <c r="K11" s="53"/>
      <c r="L11" s="143">
        <f t="shared" si="0"/>
        <v>5</v>
      </c>
      <c r="M11" s="129" t="e">
        <f>#REF!+#REF!+#REF!+#REF!+#REF!+#REF!+#REF!+#REF!+#REF!+#REF!</f>
        <v>#REF!</v>
      </c>
    </row>
    <row r="12" spans="1:13" ht="15.75" customHeight="1" outlineLevel="1" thickBot="1">
      <c r="A12" s="150" t="s">
        <v>47</v>
      </c>
      <c r="B12" s="77"/>
      <c r="C12" s="77"/>
      <c r="D12" s="77"/>
      <c r="E12" s="77"/>
      <c r="F12" s="77">
        <v>1</v>
      </c>
      <c r="G12" s="77">
        <v>1</v>
      </c>
      <c r="H12" s="77"/>
      <c r="I12" s="77"/>
      <c r="J12" s="77"/>
      <c r="K12" s="77"/>
      <c r="L12" s="151">
        <f t="shared" si="0"/>
        <v>2</v>
      </c>
      <c r="M12" s="129" t="e">
        <f>#REF!+#REF!+#REF!+#REF!+#REF!+#REF!+#REF!+#REF!+#REF!+#REF!</f>
        <v>#REF!</v>
      </c>
    </row>
    <row r="13" spans="1:13" s="52" customFormat="1" ht="15.75" customHeight="1">
      <c r="A13" s="152" t="s">
        <v>48</v>
      </c>
      <c r="B13" s="133">
        <v>1</v>
      </c>
      <c r="C13" s="133">
        <v>1</v>
      </c>
      <c r="D13" s="133">
        <v>1</v>
      </c>
      <c r="E13" s="133">
        <v>1</v>
      </c>
      <c r="F13" s="133">
        <v>1</v>
      </c>
      <c r="G13" s="133">
        <v>1</v>
      </c>
      <c r="H13" s="133">
        <v>1</v>
      </c>
      <c r="I13" s="133">
        <v>1</v>
      </c>
      <c r="J13" s="133">
        <v>1</v>
      </c>
      <c r="K13" s="133">
        <v>1</v>
      </c>
      <c r="L13" s="153">
        <f t="shared" si="0"/>
        <v>10</v>
      </c>
      <c r="M13" s="130" t="e">
        <f>#REF!+#REF!+#REF!+#REF!+#REF!+#REF!+#REF!+#REF!+#REF!+#REF!</f>
        <v>#REF!</v>
      </c>
    </row>
    <row r="14" spans="1:13" s="52" customFormat="1" ht="15.75" customHeight="1">
      <c r="A14" s="144" t="s">
        <v>49</v>
      </c>
      <c r="B14" s="51">
        <v>1</v>
      </c>
      <c r="C14" s="51">
        <v>1</v>
      </c>
      <c r="D14" s="51">
        <v>1</v>
      </c>
      <c r="E14" s="51"/>
      <c r="F14" s="51">
        <v>1</v>
      </c>
      <c r="G14" s="51">
        <v>1</v>
      </c>
      <c r="H14" s="51">
        <v>1</v>
      </c>
      <c r="I14" s="51">
        <v>1</v>
      </c>
      <c r="J14" s="51">
        <v>1</v>
      </c>
      <c r="K14" s="51"/>
      <c r="L14" s="145">
        <f t="shared" si="0"/>
        <v>8</v>
      </c>
      <c r="M14" s="130" t="e">
        <f>#REF!+#REF!+#REF!+#REF!+#REF!+#REF!+#REF!+#REF!+#REF!+#REF!</f>
        <v>#REF!</v>
      </c>
    </row>
    <row r="15" spans="1:13" s="52" customFormat="1" ht="15.75" customHeight="1">
      <c r="A15" s="144" t="s">
        <v>50</v>
      </c>
      <c r="B15" s="51"/>
      <c r="C15" s="51">
        <v>1</v>
      </c>
      <c r="D15" s="51"/>
      <c r="E15" s="51"/>
      <c r="F15" s="51">
        <v>1</v>
      </c>
      <c r="G15" s="51">
        <v>1</v>
      </c>
      <c r="H15" s="51">
        <v>1</v>
      </c>
      <c r="I15" s="51"/>
      <c r="J15" s="51">
        <v>1</v>
      </c>
      <c r="K15" s="51"/>
      <c r="L15" s="145">
        <f t="shared" si="0"/>
        <v>5</v>
      </c>
      <c r="M15" s="130" t="e">
        <f>#REF!+#REF!+#REF!+#REF!+#REF!+#REF!+#REF!+#REF!+#REF!+#REF!</f>
        <v>#REF!</v>
      </c>
    </row>
    <row r="16" spans="1:13" s="52" customFormat="1" ht="15.75" customHeight="1" thickBot="1">
      <c r="A16" s="144" t="s">
        <v>52</v>
      </c>
      <c r="B16" s="51"/>
      <c r="C16" s="51"/>
      <c r="D16" s="51"/>
      <c r="E16" s="51"/>
      <c r="F16" s="51">
        <v>1</v>
      </c>
      <c r="G16" s="51">
        <v>1</v>
      </c>
      <c r="H16" s="51">
        <v>1</v>
      </c>
      <c r="I16" s="51"/>
      <c r="J16" s="51"/>
      <c r="K16" s="51"/>
      <c r="L16" s="145">
        <f t="shared" si="0"/>
        <v>3</v>
      </c>
      <c r="M16" s="130" t="e">
        <f>#REF!+#REF!+#REF!+#REF!+#REF!+#REF!+#REF!+#REF!+#REF!+#REF!</f>
        <v>#REF!</v>
      </c>
    </row>
    <row r="17" spans="1:13" s="52" customFormat="1" ht="15.75" customHeight="1" hidden="1" outlineLevel="1" thickBot="1">
      <c r="A17" s="154" t="s">
        <v>124</v>
      </c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6"/>
      <c r="M17" s="130"/>
    </row>
    <row r="18" spans="1:13" ht="15.75" customHeight="1" collapsed="1">
      <c r="A18" s="139" t="s">
        <v>53</v>
      </c>
      <c r="B18" s="157">
        <v>1</v>
      </c>
      <c r="C18" s="157">
        <v>1</v>
      </c>
      <c r="D18" s="157">
        <v>1</v>
      </c>
      <c r="E18" s="157">
        <v>1</v>
      </c>
      <c r="F18" s="157">
        <v>1</v>
      </c>
      <c r="G18" s="157">
        <v>1</v>
      </c>
      <c r="H18" s="157">
        <v>1</v>
      </c>
      <c r="I18" s="157">
        <v>1</v>
      </c>
      <c r="J18" s="157">
        <v>1</v>
      </c>
      <c r="K18" s="157">
        <v>1</v>
      </c>
      <c r="L18" s="141">
        <f aca="true" t="shared" si="1" ref="L18:L27">B18+C18+D18+E18+F18+G18+H18+I18+J18+K18</f>
        <v>10</v>
      </c>
      <c r="M18" s="129" t="e">
        <f>#REF!+#REF!+#REF!+#REF!+#REF!+#REF!+#REF!+#REF!+#REF!+#REF!</f>
        <v>#REF!</v>
      </c>
    </row>
    <row r="19" spans="1:13" ht="15.75" customHeight="1">
      <c r="A19" s="142" t="s">
        <v>54</v>
      </c>
      <c r="B19" s="6">
        <v>1</v>
      </c>
      <c r="C19" s="6">
        <v>1</v>
      </c>
      <c r="D19" s="6">
        <v>1</v>
      </c>
      <c r="E19" s="6"/>
      <c r="F19" s="6">
        <v>1</v>
      </c>
      <c r="G19" s="6">
        <v>1</v>
      </c>
      <c r="H19" s="6">
        <v>1</v>
      </c>
      <c r="I19" s="6">
        <v>1</v>
      </c>
      <c r="J19" s="6">
        <v>1</v>
      </c>
      <c r="K19" s="6"/>
      <c r="L19" s="143">
        <f t="shared" si="1"/>
        <v>8</v>
      </c>
      <c r="M19" s="129" t="e">
        <f>#REF!+#REF!+#REF!+#REF!+#REF!+#REF!+#REF!+#REF!+#REF!+#REF!</f>
        <v>#REF!</v>
      </c>
    </row>
    <row r="20" spans="1:13" ht="15.75" customHeight="1">
      <c r="A20" s="142" t="s">
        <v>55</v>
      </c>
      <c r="B20" s="6"/>
      <c r="C20" s="6">
        <v>1</v>
      </c>
      <c r="D20" s="6"/>
      <c r="E20" s="6"/>
      <c r="F20" s="6">
        <v>1</v>
      </c>
      <c r="G20" s="6">
        <v>1</v>
      </c>
      <c r="H20" s="6">
        <v>1</v>
      </c>
      <c r="I20" s="6"/>
      <c r="J20" s="6">
        <v>1</v>
      </c>
      <c r="K20" s="6"/>
      <c r="L20" s="143">
        <f t="shared" si="1"/>
        <v>5</v>
      </c>
      <c r="M20" s="129" t="e">
        <f>#REF!+#REF!+#REF!+#REF!+#REF!+#REF!+#REF!+#REF!+#REF!+#REF!</f>
        <v>#REF!</v>
      </c>
    </row>
    <row r="21" spans="1:13" ht="15.75" customHeight="1">
      <c r="A21" s="142" t="s">
        <v>51</v>
      </c>
      <c r="B21" s="6"/>
      <c r="C21" s="6"/>
      <c r="D21" s="6"/>
      <c r="E21" s="6"/>
      <c r="F21" s="6">
        <v>1</v>
      </c>
      <c r="G21" s="6">
        <v>1</v>
      </c>
      <c r="H21" s="6">
        <v>1</v>
      </c>
      <c r="I21" s="6"/>
      <c r="J21" s="6"/>
      <c r="K21" s="6"/>
      <c r="L21" s="143">
        <f t="shared" si="1"/>
        <v>3</v>
      </c>
      <c r="M21" s="129" t="e">
        <f>#REF!+#REF!+#REF!+#REF!+#REF!+#REF!+#REF!+#REF!+#REF!+#REF!</f>
        <v>#REF!</v>
      </c>
    </row>
    <row r="22" spans="1:13" ht="15.75" customHeight="1" thickBot="1">
      <c r="A22" s="180" t="s">
        <v>130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181">
        <f t="shared" si="1"/>
        <v>0</v>
      </c>
      <c r="M22" s="129"/>
    </row>
    <row r="23" spans="1:13" s="52" customFormat="1" ht="15.75" customHeight="1">
      <c r="A23" s="152" t="s">
        <v>56</v>
      </c>
      <c r="B23" s="133">
        <v>1</v>
      </c>
      <c r="C23" s="133">
        <v>1</v>
      </c>
      <c r="D23" s="133">
        <v>1</v>
      </c>
      <c r="E23" s="133">
        <v>1</v>
      </c>
      <c r="F23" s="133">
        <v>1</v>
      </c>
      <c r="G23" s="133">
        <v>1</v>
      </c>
      <c r="H23" s="133">
        <v>1</v>
      </c>
      <c r="I23" s="133">
        <v>1</v>
      </c>
      <c r="J23" s="133">
        <v>1</v>
      </c>
      <c r="K23" s="133">
        <v>1</v>
      </c>
      <c r="L23" s="153">
        <f t="shared" si="1"/>
        <v>10</v>
      </c>
      <c r="M23" s="130" t="e">
        <f>#REF!+#REF!+#REF!+#REF!+#REF!+#REF!+#REF!+#REF!+#REF!+#REF!</f>
        <v>#REF!</v>
      </c>
    </row>
    <row r="24" spans="1:13" s="52" customFormat="1" ht="15.75" customHeight="1">
      <c r="A24" s="144" t="s">
        <v>57</v>
      </c>
      <c r="B24" s="51">
        <v>1</v>
      </c>
      <c r="C24" s="51">
        <v>1</v>
      </c>
      <c r="D24" s="51">
        <v>1</v>
      </c>
      <c r="E24" s="51"/>
      <c r="F24" s="51">
        <v>1</v>
      </c>
      <c r="G24" s="51">
        <v>1</v>
      </c>
      <c r="H24" s="51">
        <v>1</v>
      </c>
      <c r="I24" s="51"/>
      <c r="J24" s="51">
        <v>1</v>
      </c>
      <c r="K24" s="51"/>
      <c r="L24" s="145">
        <f t="shared" si="1"/>
        <v>7</v>
      </c>
      <c r="M24" s="130" t="e">
        <f>#REF!+#REF!+#REF!+#REF!+#REF!+#REF!+#REF!+#REF!+#REF!+#REF!</f>
        <v>#REF!</v>
      </c>
    </row>
    <row r="25" spans="1:13" s="52" customFormat="1" ht="15.75" customHeight="1">
      <c r="A25" s="144" t="s">
        <v>58</v>
      </c>
      <c r="B25" s="51"/>
      <c r="C25" s="51">
        <v>1</v>
      </c>
      <c r="D25" s="51"/>
      <c r="E25" s="51"/>
      <c r="F25" s="51">
        <v>1</v>
      </c>
      <c r="G25" s="51">
        <v>1</v>
      </c>
      <c r="H25" s="51">
        <v>1</v>
      </c>
      <c r="I25" s="51"/>
      <c r="J25" s="51"/>
      <c r="K25" s="51"/>
      <c r="L25" s="145">
        <f t="shared" si="1"/>
        <v>4</v>
      </c>
      <c r="M25" s="130" t="e">
        <f>#REF!+#REF!+#REF!+#REF!+#REF!+#REF!+#REF!+#REF!+#REF!+#REF!</f>
        <v>#REF!</v>
      </c>
    </row>
    <row r="26" spans="1:13" s="52" customFormat="1" ht="15.75" customHeight="1">
      <c r="A26" s="144" t="s">
        <v>59</v>
      </c>
      <c r="B26" s="51"/>
      <c r="C26" s="51">
        <v>1</v>
      </c>
      <c r="D26" s="51"/>
      <c r="E26" s="51"/>
      <c r="F26" s="51"/>
      <c r="G26" s="51"/>
      <c r="H26" s="51">
        <v>1</v>
      </c>
      <c r="I26" s="51"/>
      <c r="J26" s="51"/>
      <c r="K26" s="51"/>
      <c r="L26" s="145">
        <f>B26+C26+D26+E26+F26+G26+H26+I26+J26+K26</f>
        <v>2</v>
      </c>
      <c r="M26" s="130" t="e">
        <f>#REF!+#REF!+#REF!+#REF!+#REF!+#REF!+#REF!+#REF!+#REF!+#REF!</f>
        <v>#REF!</v>
      </c>
    </row>
    <row r="27" spans="1:13" s="52" customFormat="1" ht="15.75" customHeight="1" thickBot="1">
      <c r="A27" s="154" t="s">
        <v>134</v>
      </c>
      <c r="B27" s="155"/>
      <c r="C27" s="155"/>
      <c r="D27" s="155"/>
      <c r="E27" s="155"/>
      <c r="F27" s="155"/>
      <c r="G27" s="155"/>
      <c r="H27" s="155">
        <v>1</v>
      </c>
      <c r="I27" s="155"/>
      <c r="J27" s="155"/>
      <c r="K27" s="155"/>
      <c r="L27" s="156">
        <f t="shared" si="1"/>
        <v>1</v>
      </c>
      <c r="M27" s="130" t="e">
        <f>#REF!+#REF!+#REF!+#REF!+#REF!+#REF!+#REF!+#REF!+#REF!+#REF!</f>
        <v>#REF!</v>
      </c>
    </row>
    <row r="28" spans="1:13" ht="36.75" customHeight="1" thickBot="1">
      <c r="A28" s="182" t="s">
        <v>131</v>
      </c>
      <c r="B28" s="183">
        <f aca="true" t="shared" si="2" ref="B28:M28">SUM(B9:B27)</f>
        <v>8</v>
      </c>
      <c r="C28" s="183">
        <f t="shared" si="2"/>
        <v>13</v>
      </c>
      <c r="D28" s="183">
        <f t="shared" si="2"/>
        <v>8</v>
      </c>
      <c r="E28" s="183">
        <f t="shared" si="2"/>
        <v>5</v>
      </c>
      <c r="F28" s="183">
        <f t="shared" si="2"/>
        <v>15</v>
      </c>
      <c r="G28" s="183">
        <f t="shared" si="2"/>
        <v>15</v>
      </c>
      <c r="H28" s="183">
        <f t="shared" si="2"/>
        <v>16</v>
      </c>
      <c r="I28" s="183">
        <f t="shared" si="2"/>
        <v>7</v>
      </c>
      <c r="J28" s="183">
        <f t="shared" si="2"/>
        <v>11</v>
      </c>
      <c r="K28" s="183">
        <f t="shared" si="2"/>
        <v>4</v>
      </c>
      <c r="L28" s="184">
        <f t="shared" si="2"/>
        <v>102</v>
      </c>
      <c r="M28" s="131" t="e">
        <f t="shared" si="2"/>
        <v>#REF!</v>
      </c>
    </row>
    <row r="29" spans="1:13" ht="15.75" customHeight="1">
      <c r="A29" s="158" t="s">
        <v>61</v>
      </c>
      <c r="B29" s="157">
        <v>1</v>
      </c>
      <c r="C29" s="157">
        <v>1</v>
      </c>
      <c r="D29" s="157">
        <v>1</v>
      </c>
      <c r="E29" s="157">
        <v>1</v>
      </c>
      <c r="F29" s="157">
        <v>1</v>
      </c>
      <c r="G29" s="157">
        <v>1</v>
      </c>
      <c r="H29" s="157">
        <v>1</v>
      </c>
      <c r="I29" s="157">
        <v>1</v>
      </c>
      <c r="J29" s="157">
        <v>1</v>
      </c>
      <c r="K29" s="157">
        <v>1</v>
      </c>
      <c r="L29" s="141">
        <f aca="true" t="shared" si="3" ref="L29:L48">B29+C29+D29+E29+F29+G29+H29+I29+J29+K29</f>
        <v>10</v>
      </c>
      <c r="M29" s="128" t="e">
        <f>#REF!+#REF!+#REF!+#REF!+#REF!+#REF!+#REF!+#REF!+#REF!+#REF!</f>
        <v>#REF!</v>
      </c>
    </row>
    <row r="30" spans="1:13" ht="15.75" customHeight="1">
      <c r="A30" s="146" t="s">
        <v>62</v>
      </c>
      <c r="B30" s="6">
        <v>1</v>
      </c>
      <c r="C30" s="6">
        <v>1</v>
      </c>
      <c r="D30" s="6"/>
      <c r="E30" s="6"/>
      <c r="F30" s="6">
        <v>1</v>
      </c>
      <c r="G30" s="6">
        <v>1</v>
      </c>
      <c r="H30" s="6">
        <v>1</v>
      </c>
      <c r="I30" s="6"/>
      <c r="J30" s="6">
        <v>1</v>
      </c>
      <c r="K30" s="6"/>
      <c r="L30" s="143">
        <f t="shared" si="3"/>
        <v>6</v>
      </c>
      <c r="M30" s="129" t="e">
        <f>#REF!+#REF!+#REF!+#REF!+#REF!+#REF!+#REF!+#REF!+#REF!+#REF!</f>
        <v>#REF!</v>
      </c>
    </row>
    <row r="31" spans="1:13" ht="15.75" customHeight="1">
      <c r="A31" s="146" t="s">
        <v>63</v>
      </c>
      <c r="B31" s="6"/>
      <c r="C31" s="6">
        <v>1</v>
      </c>
      <c r="D31" s="6"/>
      <c r="E31" s="6"/>
      <c r="F31" s="6">
        <v>1</v>
      </c>
      <c r="G31" s="6">
        <v>1</v>
      </c>
      <c r="H31" s="6">
        <v>1</v>
      </c>
      <c r="I31" s="6"/>
      <c r="J31" s="6">
        <v>1</v>
      </c>
      <c r="K31" s="6"/>
      <c r="L31" s="143">
        <f t="shared" si="3"/>
        <v>5</v>
      </c>
      <c r="M31" s="129" t="e">
        <f>#REF!+#REF!+#REF!+#REF!+#REF!+#REF!+#REF!+#REF!+#REF!+#REF!</f>
        <v>#REF!</v>
      </c>
    </row>
    <row r="32" spans="1:13" ht="15.75" customHeight="1" outlineLevel="1" thickBot="1">
      <c r="A32" s="159" t="s">
        <v>64</v>
      </c>
      <c r="B32" s="15"/>
      <c r="C32" s="15"/>
      <c r="D32" s="15"/>
      <c r="E32" s="15"/>
      <c r="F32" s="15"/>
      <c r="G32" s="15">
        <v>1</v>
      </c>
      <c r="H32" s="15"/>
      <c r="I32" s="15"/>
      <c r="J32" s="15"/>
      <c r="K32" s="15"/>
      <c r="L32" s="151">
        <f t="shared" si="3"/>
        <v>1</v>
      </c>
      <c r="M32" s="129" t="e">
        <f>#REF!+#REF!+#REF!+#REF!+#REF!+#REF!+#REF!+#REF!+#REF!+#REF!</f>
        <v>#REF!</v>
      </c>
    </row>
    <row r="33" spans="1:13" s="52" customFormat="1" ht="15.75" customHeight="1">
      <c r="A33" s="160" t="s">
        <v>65</v>
      </c>
      <c r="B33" s="133">
        <v>1</v>
      </c>
      <c r="C33" s="133">
        <v>1</v>
      </c>
      <c r="D33" s="133">
        <v>1</v>
      </c>
      <c r="E33" s="133">
        <v>1</v>
      </c>
      <c r="F33" s="133">
        <v>1</v>
      </c>
      <c r="G33" s="133">
        <v>1</v>
      </c>
      <c r="H33" s="133">
        <v>1</v>
      </c>
      <c r="I33" s="133">
        <v>1</v>
      </c>
      <c r="J33" s="133">
        <v>1</v>
      </c>
      <c r="K33" s="133">
        <v>1</v>
      </c>
      <c r="L33" s="153">
        <f t="shared" si="3"/>
        <v>10</v>
      </c>
      <c r="M33" s="130" t="e">
        <f>#REF!+#REF!+#REF!+#REF!+#REF!+#REF!+#REF!+#REF!+#REF!+#REF!</f>
        <v>#REF!</v>
      </c>
    </row>
    <row r="34" spans="1:13" s="52" customFormat="1" ht="15.75" customHeight="1">
      <c r="A34" s="147" t="s">
        <v>66</v>
      </c>
      <c r="B34" s="51">
        <v>1</v>
      </c>
      <c r="C34" s="51">
        <v>1</v>
      </c>
      <c r="D34" s="51">
        <v>1</v>
      </c>
      <c r="E34" s="51"/>
      <c r="F34" s="51">
        <v>1</v>
      </c>
      <c r="G34" s="51">
        <v>1</v>
      </c>
      <c r="H34" s="51">
        <v>1</v>
      </c>
      <c r="I34" s="51"/>
      <c r="J34" s="51">
        <v>1</v>
      </c>
      <c r="K34" s="51"/>
      <c r="L34" s="145">
        <f t="shared" si="3"/>
        <v>7</v>
      </c>
      <c r="M34" s="130" t="e">
        <f>#REF!+#REF!+#REF!+#REF!+#REF!+#REF!+#REF!+#REF!+#REF!+#REF!</f>
        <v>#REF!</v>
      </c>
    </row>
    <row r="35" spans="1:13" s="52" customFormat="1" ht="15.75" customHeight="1">
      <c r="A35" s="147" t="s">
        <v>67</v>
      </c>
      <c r="B35" s="51"/>
      <c r="C35" s="51"/>
      <c r="D35" s="51"/>
      <c r="E35" s="51"/>
      <c r="F35" s="51">
        <v>1</v>
      </c>
      <c r="G35" s="51">
        <v>1</v>
      </c>
      <c r="H35" s="51">
        <v>1</v>
      </c>
      <c r="I35" s="51"/>
      <c r="J35" s="51">
        <v>1</v>
      </c>
      <c r="K35" s="51"/>
      <c r="L35" s="145">
        <f t="shared" si="3"/>
        <v>4</v>
      </c>
      <c r="M35" s="130" t="e">
        <f>#REF!+#REF!+#REF!+#REF!+#REF!+#REF!+#REF!+#REF!+#REF!+#REF!</f>
        <v>#REF!</v>
      </c>
    </row>
    <row r="36" spans="1:13" s="52" customFormat="1" ht="15.75" customHeight="1" outlineLevel="1" thickBot="1">
      <c r="A36" s="161" t="s">
        <v>68</v>
      </c>
      <c r="B36" s="155"/>
      <c r="C36" s="155"/>
      <c r="D36" s="155"/>
      <c r="E36" s="155"/>
      <c r="F36" s="155"/>
      <c r="G36" s="155">
        <v>1</v>
      </c>
      <c r="H36" s="155">
        <v>1</v>
      </c>
      <c r="I36" s="155"/>
      <c r="J36" s="155"/>
      <c r="K36" s="155"/>
      <c r="L36" s="156">
        <f t="shared" si="3"/>
        <v>2</v>
      </c>
      <c r="M36" s="130" t="e">
        <f>#REF!+#REF!+#REF!+#REF!+#REF!+#REF!+#REF!+#REF!+#REF!+#REF!</f>
        <v>#REF!</v>
      </c>
    </row>
    <row r="37" spans="1:13" ht="15.75" customHeight="1">
      <c r="A37" s="158" t="s">
        <v>69</v>
      </c>
      <c r="B37" s="157">
        <v>1</v>
      </c>
      <c r="C37" s="157">
        <v>1</v>
      </c>
      <c r="D37" s="157">
        <v>1</v>
      </c>
      <c r="E37" s="157">
        <v>1</v>
      </c>
      <c r="F37" s="157">
        <v>1</v>
      </c>
      <c r="G37" s="157">
        <v>1</v>
      </c>
      <c r="H37" s="157">
        <v>1</v>
      </c>
      <c r="I37" s="157">
        <v>1</v>
      </c>
      <c r="J37" s="157">
        <v>1</v>
      </c>
      <c r="K37" s="157">
        <v>1</v>
      </c>
      <c r="L37" s="141">
        <f t="shared" si="3"/>
        <v>10</v>
      </c>
      <c r="M37" s="129" t="e">
        <f>#REF!+#REF!+#REF!+#REF!+#REF!+#REF!+#REF!+#REF!+#REF!+#REF!</f>
        <v>#REF!</v>
      </c>
    </row>
    <row r="38" spans="1:13" ht="15.75" customHeight="1">
      <c r="A38" s="146" t="s">
        <v>70</v>
      </c>
      <c r="B38" s="6">
        <v>1</v>
      </c>
      <c r="C38" s="6">
        <v>1</v>
      </c>
      <c r="D38" s="6"/>
      <c r="E38" s="6"/>
      <c r="F38" s="6">
        <v>1</v>
      </c>
      <c r="G38" s="6">
        <v>1</v>
      </c>
      <c r="H38" s="6">
        <v>1</v>
      </c>
      <c r="I38" s="6"/>
      <c r="J38" s="6">
        <v>1</v>
      </c>
      <c r="K38" s="6"/>
      <c r="L38" s="143">
        <f t="shared" si="3"/>
        <v>6</v>
      </c>
      <c r="M38" s="129" t="e">
        <f>#REF!+#REF!+#REF!+#REF!+#REF!+#REF!+#REF!+#REF!+#REF!+#REF!</f>
        <v>#REF!</v>
      </c>
    </row>
    <row r="39" spans="1:13" ht="15.75" customHeight="1">
      <c r="A39" s="146" t="s">
        <v>71</v>
      </c>
      <c r="B39" s="6"/>
      <c r="C39" s="6">
        <v>1</v>
      </c>
      <c r="D39" s="6"/>
      <c r="E39" s="6"/>
      <c r="F39" s="6">
        <v>1</v>
      </c>
      <c r="G39" s="6">
        <v>1</v>
      </c>
      <c r="H39" s="6">
        <v>1</v>
      </c>
      <c r="I39" s="6"/>
      <c r="J39" s="6"/>
      <c r="K39" s="6"/>
      <c r="L39" s="143">
        <f t="shared" si="3"/>
        <v>4</v>
      </c>
      <c r="M39" s="129" t="e">
        <f>#REF!+#REF!+#REF!+#REF!+#REF!+#REF!+#REF!+#REF!+#REF!+#REF!</f>
        <v>#REF!</v>
      </c>
    </row>
    <row r="40" spans="1:13" ht="15.75" customHeight="1" outlineLevel="1" thickBot="1">
      <c r="A40" s="159" t="s">
        <v>72</v>
      </c>
      <c r="B40" s="15"/>
      <c r="C40" s="15"/>
      <c r="D40" s="15"/>
      <c r="E40" s="15"/>
      <c r="F40" s="15"/>
      <c r="G40" s="15"/>
      <c r="H40" s="15">
        <v>1</v>
      </c>
      <c r="I40" s="15"/>
      <c r="J40" s="15"/>
      <c r="K40" s="15"/>
      <c r="L40" s="151">
        <f t="shared" si="3"/>
        <v>1</v>
      </c>
      <c r="M40" s="129" t="e">
        <f>#REF!+#REF!+#REF!+#REF!+#REF!+#REF!+#REF!+#REF!+#REF!+#REF!</f>
        <v>#REF!</v>
      </c>
    </row>
    <row r="41" spans="1:13" s="52" customFormat="1" ht="15.75" customHeight="1">
      <c r="A41" s="160" t="s">
        <v>73</v>
      </c>
      <c r="B41" s="133">
        <v>1</v>
      </c>
      <c r="C41" s="133">
        <v>1</v>
      </c>
      <c r="D41" s="133">
        <v>1</v>
      </c>
      <c r="E41" s="133">
        <v>1</v>
      </c>
      <c r="F41" s="133">
        <v>1</v>
      </c>
      <c r="G41" s="133">
        <v>1</v>
      </c>
      <c r="H41" s="133">
        <v>1</v>
      </c>
      <c r="I41" s="133">
        <v>1</v>
      </c>
      <c r="J41" s="133">
        <v>1</v>
      </c>
      <c r="K41" s="133">
        <v>1</v>
      </c>
      <c r="L41" s="153">
        <f t="shared" si="3"/>
        <v>10</v>
      </c>
      <c r="M41" s="130" t="e">
        <f>#REF!+#REF!+#REF!+#REF!+#REF!+#REF!+#REF!+#REF!+#REF!+#REF!</f>
        <v>#REF!</v>
      </c>
    </row>
    <row r="42" spans="1:13" s="52" customFormat="1" ht="15.75" customHeight="1">
      <c r="A42" s="147" t="s">
        <v>74</v>
      </c>
      <c r="B42" s="51">
        <v>1</v>
      </c>
      <c r="C42" s="51">
        <v>1</v>
      </c>
      <c r="D42" s="51">
        <v>1</v>
      </c>
      <c r="E42" s="51"/>
      <c r="F42" s="51">
        <v>1</v>
      </c>
      <c r="G42" s="51">
        <v>1</v>
      </c>
      <c r="H42" s="51">
        <v>1</v>
      </c>
      <c r="I42" s="51"/>
      <c r="J42" s="51">
        <v>1</v>
      </c>
      <c r="K42" s="51"/>
      <c r="L42" s="145">
        <f t="shared" si="3"/>
        <v>7</v>
      </c>
      <c r="M42" s="130" t="e">
        <f>#REF!+#REF!+#REF!+#REF!+#REF!+#REF!+#REF!+#REF!+#REF!+#REF!</f>
        <v>#REF!</v>
      </c>
    </row>
    <row r="43" spans="1:13" s="52" customFormat="1" ht="15.75" customHeight="1">
      <c r="A43" s="147" t="s">
        <v>75</v>
      </c>
      <c r="B43" s="51"/>
      <c r="C43" s="51"/>
      <c r="D43" s="51"/>
      <c r="E43" s="51"/>
      <c r="F43" s="51">
        <v>1</v>
      </c>
      <c r="G43" s="51">
        <v>1</v>
      </c>
      <c r="H43" s="51">
        <v>1</v>
      </c>
      <c r="I43" s="51"/>
      <c r="J43" s="51"/>
      <c r="K43" s="51"/>
      <c r="L43" s="145">
        <f t="shared" si="3"/>
        <v>3</v>
      </c>
      <c r="M43" s="130" t="e">
        <f>#REF!+#REF!+#REF!+#REF!+#REF!+#REF!+#REF!+#REF!+#REF!+#REF!</f>
        <v>#REF!</v>
      </c>
    </row>
    <row r="44" spans="1:13" s="52" customFormat="1" ht="15.75" customHeight="1" outlineLevel="1" thickBot="1">
      <c r="A44" s="161" t="s">
        <v>76</v>
      </c>
      <c r="B44" s="155"/>
      <c r="C44" s="155"/>
      <c r="D44" s="155"/>
      <c r="E44" s="155"/>
      <c r="F44" s="155"/>
      <c r="G44" s="155"/>
      <c r="H44" s="155">
        <v>1</v>
      </c>
      <c r="I44" s="155"/>
      <c r="J44" s="155"/>
      <c r="K44" s="155"/>
      <c r="L44" s="156">
        <f t="shared" si="3"/>
        <v>1</v>
      </c>
      <c r="M44" s="130" t="e">
        <f>#REF!+#REF!+#REF!+#REF!+#REF!+#REF!+#REF!+#REF!+#REF!+#REF!</f>
        <v>#REF!</v>
      </c>
    </row>
    <row r="45" spans="1:13" ht="15.75" customHeight="1">
      <c r="A45" s="158" t="s">
        <v>77</v>
      </c>
      <c r="B45" s="157">
        <v>1</v>
      </c>
      <c r="C45" s="157">
        <v>1</v>
      </c>
      <c r="D45" s="157">
        <v>1</v>
      </c>
      <c r="E45" s="157">
        <v>1</v>
      </c>
      <c r="F45" s="157">
        <v>1</v>
      </c>
      <c r="G45" s="157">
        <v>1</v>
      </c>
      <c r="H45" s="157">
        <v>1</v>
      </c>
      <c r="I45" s="157">
        <v>1</v>
      </c>
      <c r="J45" s="157">
        <v>1</v>
      </c>
      <c r="K45" s="157">
        <v>1</v>
      </c>
      <c r="L45" s="141">
        <f t="shared" si="3"/>
        <v>10</v>
      </c>
      <c r="M45" s="129" t="e">
        <f>#REF!+#REF!+#REF!+#REF!+#REF!+#REF!+#REF!+#REF!+#REF!+#REF!</f>
        <v>#REF!</v>
      </c>
    </row>
    <row r="46" spans="1:13" ht="15.75" customHeight="1">
      <c r="A46" s="146" t="s">
        <v>78</v>
      </c>
      <c r="B46" s="6">
        <v>1</v>
      </c>
      <c r="C46" s="6">
        <v>1</v>
      </c>
      <c r="D46" s="6">
        <v>1</v>
      </c>
      <c r="E46" s="6"/>
      <c r="F46" s="6">
        <v>1</v>
      </c>
      <c r="G46" s="6">
        <v>1</v>
      </c>
      <c r="H46" s="6">
        <v>1</v>
      </c>
      <c r="I46" s="6"/>
      <c r="J46" s="6">
        <v>1</v>
      </c>
      <c r="K46" s="6"/>
      <c r="L46" s="143">
        <f t="shared" si="3"/>
        <v>7</v>
      </c>
      <c r="M46" s="129" t="e">
        <f>#REF!+#REF!+#REF!+#REF!+#REF!+#REF!+#REF!+#REF!+#REF!+#REF!</f>
        <v>#REF!</v>
      </c>
    </row>
    <row r="47" spans="1:13" ht="15.75" customHeight="1">
      <c r="A47" s="146" t="s">
        <v>79</v>
      </c>
      <c r="B47" s="6"/>
      <c r="C47" s="6"/>
      <c r="D47" s="6"/>
      <c r="E47" s="6"/>
      <c r="F47" s="6">
        <v>1</v>
      </c>
      <c r="G47" s="6">
        <v>1</v>
      </c>
      <c r="H47" s="6">
        <v>1</v>
      </c>
      <c r="I47" s="6"/>
      <c r="J47" s="6"/>
      <c r="K47" s="6"/>
      <c r="L47" s="143">
        <f t="shared" si="3"/>
        <v>3</v>
      </c>
      <c r="M47" s="129" t="e">
        <f>#REF!+#REF!+#REF!+#REF!+#REF!+#REF!+#REF!+#REF!+#REF!+#REF!</f>
        <v>#REF!</v>
      </c>
    </row>
    <row r="48" spans="1:13" ht="15.75" customHeight="1" outlineLevel="1" thickBot="1">
      <c r="A48" s="159" t="s">
        <v>80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1">
        <f t="shared" si="3"/>
        <v>0</v>
      </c>
      <c r="M48" s="129" t="e">
        <f>#REF!+#REF!+#REF!+#REF!+#REF!+#REF!+#REF!+#REF!+#REF!+#REF!</f>
        <v>#REF!</v>
      </c>
    </row>
    <row r="49" spans="1:13" ht="40.5" customHeight="1" thickBot="1">
      <c r="A49" s="162" t="s">
        <v>132</v>
      </c>
      <c r="B49" s="163">
        <f>SUM(B29:B48)</f>
        <v>10</v>
      </c>
      <c r="C49" s="163">
        <f aca="true" t="shared" si="4" ref="C49:L49">SUM(C29:C48)</f>
        <v>12</v>
      </c>
      <c r="D49" s="163">
        <f t="shared" si="4"/>
        <v>8</v>
      </c>
      <c r="E49" s="163">
        <f t="shared" si="4"/>
        <v>5</v>
      </c>
      <c r="F49" s="163">
        <f t="shared" si="4"/>
        <v>15</v>
      </c>
      <c r="G49" s="163">
        <f t="shared" si="4"/>
        <v>17</v>
      </c>
      <c r="H49" s="163">
        <f t="shared" si="4"/>
        <v>18</v>
      </c>
      <c r="I49" s="163">
        <f t="shared" si="4"/>
        <v>5</v>
      </c>
      <c r="J49" s="163">
        <f t="shared" si="4"/>
        <v>12</v>
      </c>
      <c r="K49" s="163">
        <f t="shared" si="4"/>
        <v>5</v>
      </c>
      <c r="L49" s="164">
        <f t="shared" si="4"/>
        <v>107</v>
      </c>
      <c r="M49" s="132" t="e">
        <f>SUM(M29:M48)</f>
        <v>#REF!</v>
      </c>
    </row>
    <row r="50" spans="1:13" s="52" customFormat="1" ht="15.75" customHeight="1">
      <c r="A50" s="165" t="s">
        <v>82</v>
      </c>
      <c r="B50" s="133">
        <v>1</v>
      </c>
      <c r="C50" s="133">
        <v>1</v>
      </c>
      <c r="D50" s="133">
        <v>1</v>
      </c>
      <c r="E50" s="133">
        <v>1</v>
      </c>
      <c r="F50" s="133">
        <v>1</v>
      </c>
      <c r="G50" s="133">
        <v>1</v>
      </c>
      <c r="H50" s="133">
        <v>1</v>
      </c>
      <c r="I50" s="133"/>
      <c r="J50" s="133">
        <v>1</v>
      </c>
      <c r="K50" s="133"/>
      <c r="L50" s="153">
        <f aca="true" t="shared" si="5" ref="L50:L57">B50+C50+D50+E50+F50+G50+H50+I50+J50+K50</f>
        <v>8</v>
      </c>
      <c r="M50" s="130" t="e">
        <f>#REF!+#REF!+#REF!+#REF!+#REF!+#REF!+#REF!+#REF!+#REF!+#REF!</f>
        <v>#REF!</v>
      </c>
    </row>
    <row r="51" spans="1:13" s="52" customFormat="1" ht="15.75" customHeight="1">
      <c r="A51" s="148" t="s">
        <v>83</v>
      </c>
      <c r="B51" s="51"/>
      <c r="C51" s="51"/>
      <c r="D51" s="51"/>
      <c r="E51" s="51"/>
      <c r="F51" s="51">
        <v>1</v>
      </c>
      <c r="G51" s="51">
        <v>1</v>
      </c>
      <c r="H51" s="51">
        <v>1</v>
      </c>
      <c r="I51" s="51"/>
      <c r="J51" s="51"/>
      <c r="K51" s="51"/>
      <c r="L51" s="145">
        <f t="shared" si="5"/>
        <v>3</v>
      </c>
      <c r="M51" s="130" t="e">
        <f>#REF!+#REF!+#REF!+#REF!+#REF!+#REF!+#REF!+#REF!+#REF!+#REF!</f>
        <v>#REF!</v>
      </c>
    </row>
    <row r="52" spans="1:13" s="52" customFormat="1" ht="15.75" customHeight="1" thickBot="1">
      <c r="A52" s="166" t="s">
        <v>84</v>
      </c>
      <c r="B52" s="155"/>
      <c r="C52" s="155"/>
      <c r="D52" s="155"/>
      <c r="E52" s="155"/>
      <c r="F52" s="155"/>
      <c r="G52" s="155">
        <v>1</v>
      </c>
      <c r="H52" s="155"/>
      <c r="I52" s="155"/>
      <c r="J52" s="155"/>
      <c r="K52" s="155"/>
      <c r="L52" s="156">
        <f t="shared" si="5"/>
        <v>1</v>
      </c>
      <c r="M52" s="130" t="e">
        <f>#REF!+#REF!+#REF!+#REF!+#REF!+#REF!+#REF!+#REF!+#REF!+#REF!</f>
        <v>#REF!</v>
      </c>
    </row>
    <row r="53" spans="1:13" s="52" customFormat="1" ht="15.75" customHeight="1" hidden="1" outlineLevel="1" thickBot="1">
      <c r="A53" s="167" t="s">
        <v>85</v>
      </c>
      <c r="B53" s="168"/>
      <c r="C53" s="168"/>
      <c r="D53" s="168"/>
      <c r="E53" s="168"/>
      <c r="F53" s="168"/>
      <c r="G53" s="168"/>
      <c r="H53" s="168"/>
      <c r="I53" s="168"/>
      <c r="J53" s="168"/>
      <c r="K53" s="168"/>
      <c r="L53" s="169">
        <f t="shared" si="5"/>
        <v>0</v>
      </c>
      <c r="M53" s="130" t="e">
        <f>#REF!+#REF!+#REF!+#REF!+#REF!+#REF!+#REF!+#REF!+#REF!+#REF!</f>
        <v>#REF!</v>
      </c>
    </row>
    <row r="54" spans="1:13" ht="15.75" customHeight="1" collapsed="1">
      <c r="A54" s="170" t="s">
        <v>86</v>
      </c>
      <c r="B54" s="157">
        <v>1</v>
      </c>
      <c r="C54" s="157">
        <v>1</v>
      </c>
      <c r="D54" s="171"/>
      <c r="E54" s="157">
        <v>1</v>
      </c>
      <c r="F54" s="157">
        <v>1</v>
      </c>
      <c r="G54" s="157">
        <v>1</v>
      </c>
      <c r="H54" s="157">
        <v>1</v>
      </c>
      <c r="I54" s="157"/>
      <c r="J54" s="157">
        <v>1</v>
      </c>
      <c r="K54" s="157"/>
      <c r="L54" s="141">
        <f t="shared" si="5"/>
        <v>7</v>
      </c>
      <c r="M54" s="129" t="e">
        <f>#REF!+#REF!+#REF!+#REF!+#REF!+#REF!+#REF!+#REF!+#REF!+#REF!</f>
        <v>#REF!</v>
      </c>
    </row>
    <row r="55" spans="1:13" ht="15.75" customHeight="1">
      <c r="A55" s="149" t="s">
        <v>87</v>
      </c>
      <c r="B55" s="6"/>
      <c r="C55" s="6"/>
      <c r="D55" s="6"/>
      <c r="E55" s="6"/>
      <c r="F55" s="6">
        <v>1</v>
      </c>
      <c r="G55" s="6">
        <v>1</v>
      </c>
      <c r="H55" s="6">
        <v>1</v>
      </c>
      <c r="I55" s="6"/>
      <c r="J55" s="6"/>
      <c r="K55" s="6"/>
      <c r="L55" s="143">
        <f t="shared" si="5"/>
        <v>3</v>
      </c>
      <c r="M55" s="129" t="e">
        <f>#REF!+#REF!+#REF!+#REF!+#REF!+#REF!+#REF!+#REF!+#REF!+#REF!</f>
        <v>#REF!</v>
      </c>
    </row>
    <row r="56" spans="1:13" ht="15.75" customHeight="1" thickBot="1">
      <c r="A56" s="149" t="s">
        <v>88</v>
      </c>
      <c r="B56" s="6"/>
      <c r="C56" s="6"/>
      <c r="D56" s="6"/>
      <c r="E56" s="6"/>
      <c r="F56" s="6"/>
      <c r="G56" s="6">
        <v>1</v>
      </c>
      <c r="H56" s="6">
        <v>1</v>
      </c>
      <c r="I56" s="6"/>
      <c r="J56" s="6"/>
      <c r="K56" s="6"/>
      <c r="L56" s="143">
        <f t="shared" si="5"/>
        <v>2</v>
      </c>
      <c r="M56" s="129" t="e">
        <f>#REF!+#REF!+#REF!+#REF!+#REF!+#REF!+#REF!+#REF!+#REF!+#REF!</f>
        <v>#REF!</v>
      </c>
    </row>
    <row r="57" spans="1:13" ht="15.75" customHeight="1" hidden="1" outlineLevel="1" thickBot="1">
      <c r="A57" s="172" t="s">
        <v>89</v>
      </c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1">
        <f t="shared" si="5"/>
        <v>0</v>
      </c>
      <c r="M57" s="129" t="e">
        <f>#REF!+#REF!+#REF!+#REF!+#REF!+#REF!+#REF!+#REF!+#REF!+#REF!</f>
        <v>#REF!</v>
      </c>
    </row>
    <row r="58" spans="1:13" ht="36" customHeight="1" collapsed="1" thickBot="1">
      <c r="A58" s="176" t="s">
        <v>133</v>
      </c>
      <c r="B58" s="177">
        <f aca="true" t="shared" si="6" ref="B58:L58">SUM(B50:B57)</f>
        <v>2</v>
      </c>
      <c r="C58" s="177">
        <f t="shared" si="6"/>
        <v>2</v>
      </c>
      <c r="D58" s="177">
        <f t="shared" si="6"/>
        <v>1</v>
      </c>
      <c r="E58" s="177">
        <f t="shared" si="6"/>
        <v>2</v>
      </c>
      <c r="F58" s="177">
        <f t="shared" si="6"/>
        <v>4</v>
      </c>
      <c r="G58" s="177">
        <f t="shared" si="6"/>
        <v>6</v>
      </c>
      <c r="H58" s="177">
        <f t="shared" si="6"/>
        <v>5</v>
      </c>
      <c r="I58" s="177">
        <f t="shared" si="6"/>
        <v>0</v>
      </c>
      <c r="J58" s="177">
        <f t="shared" si="6"/>
        <v>2</v>
      </c>
      <c r="K58" s="177">
        <f t="shared" si="6"/>
        <v>0</v>
      </c>
      <c r="L58" s="178">
        <f t="shared" si="6"/>
        <v>24</v>
      </c>
      <c r="M58" s="132" t="e">
        <f>SUM(M50:M57)</f>
        <v>#REF!</v>
      </c>
    </row>
    <row r="59" spans="1:14" ht="15.75" customHeight="1" thickBot="1">
      <c r="A59" s="173" t="s">
        <v>91</v>
      </c>
      <c r="B59" s="174">
        <f aca="true" t="shared" si="7" ref="B59:L59">B58+B49+B28</f>
        <v>20</v>
      </c>
      <c r="C59" s="174">
        <f t="shared" si="7"/>
        <v>27</v>
      </c>
      <c r="D59" s="174">
        <f t="shared" si="7"/>
        <v>17</v>
      </c>
      <c r="E59" s="174">
        <f t="shared" si="7"/>
        <v>12</v>
      </c>
      <c r="F59" s="174">
        <f t="shared" si="7"/>
        <v>34</v>
      </c>
      <c r="G59" s="174">
        <f t="shared" si="7"/>
        <v>38</v>
      </c>
      <c r="H59" s="174">
        <f t="shared" si="7"/>
        <v>39</v>
      </c>
      <c r="I59" s="174">
        <f t="shared" si="7"/>
        <v>12</v>
      </c>
      <c r="J59" s="174">
        <f t="shared" si="7"/>
        <v>25</v>
      </c>
      <c r="K59" s="174">
        <f t="shared" si="7"/>
        <v>9</v>
      </c>
      <c r="L59" s="175">
        <f t="shared" si="7"/>
        <v>233</v>
      </c>
      <c r="M59" s="132" t="e">
        <f>M58+M49+M28</f>
        <v>#REF!</v>
      </c>
      <c r="N59" s="90"/>
    </row>
    <row r="60" s="37" customFormat="1" ht="12.75" thickBot="1"/>
    <row r="61" spans="1:14" s="37" customFormat="1" ht="25.5" customHeight="1" thickBot="1">
      <c r="A61" s="179" t="s">
        <v>123</v>
      </c>
      <c r="B61" s="137">
        <v>2</v>
      </c>
      <c r="C61" s="134"/>
      <c r="D61" s="137">
        <v>1</v>
      </c>
      <c r="E61" s="137"/>
      <c r="F61" s="137"/>
      <c r="G61" s="137"/>
      <c r="H61" s="137"/>
      <c r="I61" s="137"/>
      <c r="J61" s="137"/>
      <c r="K61" s="137">
        <v>2</v>
      </c>
      <c r="L61" s="136">
        <f>B61+C61+D61+E61+F61+G61+H61+I61+J61+K61</f>
        <v>5</v>
      </c>
      <c r="N61" s="127"/>
    </row>
    <row r="62" spans="1:12" ht="39.75" customHeight="1" thickBot="1">
      <c r="A62" s="179" t="s">
        <v>127</v>
      </c>
      <c r="B62" s="135">
        <v>1</v>
      </c>
      <c r="C62" s="135"/>
      <c r="D62" s="135"/>
      <c r="E62" s="135"/>
      <c r="F62" s="135"/>
      <c r="G62" s="135"/>
      <c r="H62" s="135"/>
      <c r="I62" s="135"/>
      <c r="J62" s="135"/>
      <c r="K62" s="135"/>
      <c r="L62" s="136">
        <f>B62+C62+D62+E62+F62+G62+H62+I62+J62+K62</f>
        <v>1</v>
      </c>
    </row>
  </sheetData>
  <sheetProtection/>
  <mergeCells count="15">
    <mergeCell ref="A4:L4"/>
    <mergeCell ref="A6:A8"/>
    <mergeCell ref="G7:G8"/>
    <mergeCell ref="F7:F8"/>
    <mergeCell ref="E7:E8"/>
    <mergeCell ref="D7:D8"/>
    <mergeCell ref="B7:B8"/>
    <mergeCell ref="C7:C8"/>
    <mergeCell ref="L7:L8"/>
    <mergeCell ref="K7:K8"/>
    <mergeCell ref="J7:J8"/>
    <mergeCell ref="I7:I8"/>
    <mergeCell ref="H7:H8"/>
    <mergeCell ref="L6:M6"/>
    <mergeCell ref="M7:M8"/>
  </mergeCells>
  <printOptions/>
  <pageMargins left="0.31496062992125984" right="0" top="0" bottom="0" header="0.5118110236220472" footer="0.5118110236220472"/>
  <pageSetup horizontalDpi="300" verticalDpi="300" orientation="portrait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P57"/>
  <sheetViews>
    <sheetView zoomScalePageLayoutView="0" workbookViewId="0" topLeftCell="A1">
      <pane xSplit="1" ySplit="6" topLeftCell="F4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IV3"/>
    </sheetView>
  </sheetViews>
  <sheetFormatPr defaultColWidth="9.00390625" defaultRowHeight="12.75" outlineLevelRow="1" outlineLevelCol="1"/>
  <cols>
    <col min="1" max="1" width="12.00390625" style="0" customWidth="1"/>
    <col min="2" max="2" width="6.00390625" style="0" hidden="1" customWidth="1" outlineLevel="1"/>
    <col min="3" max="3" width="5.25390625" style="0" hidden="1" customWidth="1" outlineLevel="1"/>
    <col min="4" max="4" width="6.375" style="0" hidden="1" customWidth="1" outlineLevel="1" collapsed="1"/>
    <col min="5" max="5" width="6.375" style="0" hidden="1" customWidth="1" outlineLevel="1"/>
    <col min="6" max="6" width="11.375" style="0" customWidth="1" collapsed="1"/>
    <col min="7" max="7" width="9.375" style="0" customWidth="1"/>
    <col min="8" max="9" width="6.375" style="0" hidden="1" customWidth="1" outlineLevel="1"/>
    <col min="10" max="10" width="6.375" style="0" hidden="1" customWidth="1" outlineLevel="1" collapsed="1"/>
    <col min="11" max="11" width="6.375" style="0" hidden="1" customWidth="1" outlineLevel="1"/>
    <col min="12" max="12" width="12.00390625" style="0" customWidth="1" collapsed="1"/>
    <col min="13" max="13" width="8.625" style="0" customWidth="1"/>
    <col min="14" max="15" width="6.375" style="0" hidden="1" customWidth="1" outlineLevel="1"/>
    <col min="16" max="16" width="6.375" style="0" hidden="1" customWidth="1" outlineLevel="1" collapsed="1"/>
    <col min="17" max="17" width="6.375" style="0" hidden="1" customWidth="1" outlineLevel="1"/>
    <col min="18" max="18" width="11.625" style="0" customWidth="1" collapsed="1"/>
    <col min="19" max="19" width="7.25390625" style="0" customWidth="1"/>
    <col min="20" max="20" width="6.00390625" style="0" hidden="1" customWidth="1" outlineLevel="1"/>
    <col min="21" max="21" width="5.125" style="0" hidden="1" customWidth="1" outlineLevel="1"/>
    <col min="22" max="22" width="6.00390625" style="0" hidden="1" customWidth="1" outlineLevel="1" collapsed="1"/>
    <col min="23" max="23" width="6.00390625" style="0" hidden="1" customWidth="1" outlineLevel="1"/>
    <col min="24" max="24" width="11.875" style="0" customWidth="1" collapsed="1"/>
    <col min="25" max="25" width="8.625" style="0" customWidth="1"/>
    <col min="26" max="27" width="6.00390625" style="0" hidden="1" customWidth="1" outlineLevel="1"/>
    <col min="28" max="28" width="6.00390625" style="0" hidden="1" customWidth="1" outlineLevel="1" collapsed="1"/>
    <col min="29" max="29" width="6.00390625" style="0" hidden="1" customWidth="1" outlineLevel="1"/>
    <col min="30" max="30" width="12.25390625" style="0" customWidth="1" collapsed="1"/>
    <col min="31" max="31" width="7.625" style="0" customWidth="1"/>
    <col min="32" max="33" width="6.00390625" style="0" hidden="1" customWidth="1" outlineLevel="1"/>
    <col min="34" max="34" width="6.00390625" style="0" hidden="1" customWidth="1" outlineLevel="1" collapsed="1"/>
    <col min="35" max="35" width="6.00390625" style="0" hidden="1" customWidth="1" outlineLevel="1"/>
    <col min="36" max="36" width="10.375" style="0" customWidth="1" collapsed="1"/>
    <col min="37" max="37" width="8.00390625" style="0" customWidth="1"/>
    <col min="38" max="39" width="6.00390625" style="0" hidden="1" customWidth="1" outlineLevel="1"/>
    <col min="40" max="40" width="6.00390625" style="0" hidden="1" customWidth="1" outlineLevel="1" collapsed="1"/>
    <col min="41" max="41" width="6.00390625" style="0" hidden="1" customWidth="1" outlineLevel="1"/>
    <col min="42" max="42" width="10.875" style="0" customWidth="1" collapsed="1"/>
    <col min="43" max="43" width="7.625" style="0" customWidth="1"/>
    <col min="44" max="45" width="6.00390625" style="0" hidden="1" customWidth="1" outlineLevel="1"/>
    <col min="46" max="46" width="6.00390625" style="0" hidden="1" customWidth="1" outlineLevel="1" collapsed="1"/>
    <col min="47" max="47" width="6.00390625" style="0" hidden="1" customWidth="1" outlineLevel="1"/>
    <col min="48" max="48" width="11.875" style="0" customWidth="1" collapsed="1"/>
    <col min="49" max="49" width="7.375" style="0" customWidth="1"/>
    <col min="50" max="51" width="6.00390625" style="0" hidden="1" customWidth="1" outlineLevel="1"/>
    <col min="52" max="52" width="6.00390625" style="0" hidden="1" customWidth="1" outlineLevel="1" collapsed="1"/>
    <col min="53" max="53" width="6.00390625" style="0" hidden="1" customWidth="1" outlineLevel="1"/>
    <col min="54" max="54" width="11.875" style="0" customWidth="1" collapsed="1"/>
    <col min="55" max="55" width="7.875" style="0" customWidth="1"/>
    <col min="56" max="57" width="6.00390625" style="0" hidden="1" customWidth="1" outlineLevel="1"/>
    <col min="58" max="58" width="6.00390625" style="0" hidden="1" customWidth="1" outlineLevel="1" collapsed="1"/>
    <col min="59" max="59" width="6.00390625" style="0" hidden="1" customWidth="1" outlineLevel="1"/>
    <col min="60" max="60" width="11.375" style="0" customWidth="1" collapsed="1"/>
    <col min="61" max="61" width="7.00390625" style="0" customWidth="1"/>
    <col min="62" max="63" width="6.00390625" style="0" hidden="1" customWidth="1" outlineLevel="1"/>
    <col min="64" max="64" width="6.00390625" style="0" hidden="1" customWidth="1" outlineLevel="1" collapsed="1"/>
    <col min="65" max="65" width="6.00390625" style="0" hidden="1" customWidth="1" outlineLevel="1"/>
    <col min="66" max="66" width="10.375" style="0" customWidth="1" collapsed="1"/>
    <col min="67" max="67" width="9.00390625" style="0" customWidth="1" outlineLevel="1"/>
    <col min="68" max="68" width="7.625" style="0" customWidth="1"/>
  </cols>
  <sheetData>
    <row r="1" spans="1:65" ht="18">
      <c r="A1" s="42" t="s">
        <v>122</v>
      </c>
      <c r="AL1" s="42" t="s">
        <v>34</v>
      </c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  <c r="BL1" s="125"/>
      <c r="BM1" s="125"/>
    </row>
    <row r="3" spans="1:67" ht="27.75" customHeight="1">
      <c r="A3" s="256" t="s">
        <v>40</v>
      </c>
      <c r="B3" s="253" t="s">
        <v>42</v>
      </c>
      <c r="C3" s="254"/>
      <c r="D3" s="254"/>
      <c r="E3" s="254"/>
      <c r="F3" s="254"/>
      <c r="G3" s="255"/>
      <c r="H3" s="253" t="s">
        <v>95</v>
      </c>
      <c r="I3" s="254"/>
      <c r="J3" s="254"/>
      <c r="K3" s="254"/>
      <c r="L3" s="254"/>
      <c r="M3" s="255"/>
      <c r="N3" s="253" t="s">
        <v>96</v>
      </c>
      <c r="O3" s="254"/>
      <c r="P3" s="254"/>
      <c r="Q3" s="254"/>
      <c r="R3" s="254"/>
      <c r="S3" s="255"/>
      <c r="T3" s="253" t="s">
        <v>97</v>
      </c>
      <c r="U3" s="254"/>
      <c r="V3" s="254"/>
      <c r="W3" s="254"/>
      <c r="X3" s="254"/>
      <c r="Y3" s="255"/>
      <c r="Z3" s="253" t="s">
        <v>98</v>
      </c>
      <c r="AA3" s="254"/>
      <c r="AB3" s="254"/>
      <c r="AC3" s="254"/>
      <c r="AD3" s="254"/>
      <c r="AE3" s="255"/>
      <c r="AF3" s="253" t="s">
        <v>99</v>
      </c>
      <c r="AG3" s="254"/>
      <c r="AH3" s="254"/>
      <c r="AI3" s="254"/>
      <c r="AJ3" s="254"/>
      <c r="AK3" s="255"/>
      <c r="AL3" s="253" t="s">
        <v>100</v>
      </c>
      <c r="AM3" s="254"/>
      <c r="AN3" s="254"/>
      <c r="AO3" s="254"/>
      <c r="AP3" s="254"/>
      <c r="AQ3" s="255"/>
      <c r="AR3" s="253" t="s">
        <v>101</v>
      </c>
      <c r="AS3" s="254"/>
      <c r="AT3" s="254"/>
      <c r="AU3" s="254"/>
      <c r="AV3" s="254"/>
      <c r="AW3" s="255"/>
      <c r="AX3" s="253" t="s">
        <v>102</v>
      </c>
      <c r="AY3" s="254"/>
      <c r="AZ3" s="254"/>
      <c r="BA3" s="254"/>
      <c r="BB3" s="254"/>
      <c r="BC3" s="255"/>
      <c r="BD3" s="253" t="s">
        <v>103</v>
      </c>
      <c r="BE3" s="254"/>
      <c r="BF3" s="254"/>
      <c r="BG3" s="254"/>
      <c r="BH3" s="254"/>
      <c r="BI3" s="255"/>
      <c r="BJ3" s="197" t="s">
        <v>91</v>
      </c>
      <c r="BK3" s="197"/>
      <c r="BL3" s="197"/>
      <c r="BM3" s="197"/>
      <c r="BN3" s="197"/>
      <c r="BO3" s="197"/>
    </row>
    <row r="4" spans="1:67" ht="24.75" customHeight="1" hidden="1" outlineLevel="1">
      <c r="A4" s="234"/>
      <c r="B4" s="237" t="s">
        <v>93</v>
      </c>
      <c r="C4" s="238"/>
      <c r="D4" s="213" t="s">
        <v>105</v>
      </c>
      <c r="E4" s="213"/>
      <c r="F4" s="213" t="s">
        <v>106</v>
      </c>
      <c r="G4" s="213"/>
      <c r="H4" s="214" t="s">
        <v>93</v>
      </c>
      <c r="I4" s="215"/>
      <c r="J4" s="213" t="s">
        <v>105</v>
      </c>
      <c r="K4" s="213"/>
      <c r="L4" s="213" t="s">
        <v>106</v>
      </c>
      <c r="M4" s="213"/>
      <c r="N4" s="214" t="s">
        <v>93</v>
      </c>
      <c r="O4" s="215"/>
      <c r="P4" s="213" t="s">
        <v>105</v>
      </c>
      <c r="Q4" s="213"/>
      <c r="R4" s="213" t="s">
        <v>106</v>
      </c>
      <c r="S4" s="213"/>
      <c r="T4" s="214" t="s">
        <v>93</v>
      </c>
      <c r="U4" s="215"/>
      <c r="V4" s="213" t="s">
        <v>105</v>
      </c>
      <c r="W4" s="213"/>
      <c r="X4" s="213" t="s">
        <v>106</v>
      </c>
      <c r="Y4" s="213"/>
      <c r="Z4" s="214" t="s">
        <v>93</v>
      </c>
      <c r="AA4" s="215"/>
      <c r="AB4" s="213" t="s">
        <v>105</v>
      </c>
      <c r="AC4" s="213"/>
      <c r="AD4" s="213" t="s">
        <v>106</v>
      </c>
      <c r="AE4" s="213"/>
      <c r="AF4" s="214" t="s">
        <v>93</v>
      </c>
      <c r="AG4" s="215"/>
      <c r="AH4" s="213" t="s">
        <v>105</v>
      </c>
      <c r="AI4" s="213"/>
      <c r="AJ4" s="213" t="s">
        <v>106</v>
      </c>
      <c r="AK4" s="213"/>
      <c r="AL4" s="214" t="s">
        <v>93</v>
      </c>
      <c r="AM4" s="215"/>
      <c r="AN4" s="213" t="s">
        <v>105</v>
      </c>
      <c r="AO4" s="213"/>
      <c r="AP4" s="213" t="s">
        <v>106</v>
      </c>
      <c r="AQ4" s="213"/>
      <c r="AR4" s="214" t="s">
        <v>93</v>
      </c>
      <c r="AS4" s="215"/>
      <c r="AT4" s="213" t="s">
        <v>105</v>
      </c>
      <c r="AU4" s="213"/>
      <c r="AV4" s="213" t="s">
        <v>106</v>
      </c>
      <c r="AW4" s="213"/>
      <c r="AX4" s="214" t="s">
        <v>93</v>
      </c>
      <c r="AY4" s="215"/>
      <c r="AZ4" s="213" t="s">
        <v>105</v>
      </c>
      <c r="BA4" s="213"/>
      <c r="BB4" s="213" t="s">
        <v>106</v>
      </c>
      <c r="BC4" s="213"/>
      <c r="BD4" s="214" t="s">
        <v>93</v>
      </c>
      <c r="BE4" s="215"/>
      <c r="BF4" s="213" t="s">
        <v>105</v>
      </c>
      <c r="BG4" s="213"/>
      <c r="BH4" s="213" t="s">
        <v>106</v>
      </c>
      <c r="BI4" s="213"/>
      <c r="BJ4" s="224" t="s">
        <v>93</v>
      </c>
      <c r="BK4" s="225"/>
      <c r="BL4" s="213" t="s">
        <v>105</v>
      </c>
      <c r="BM4" s="213"/>
      <c r="BN4" s="213" t="s">
        <v>106</v>
      </c>
      <c r="BO4" s="213"/>
    </row>
    <row r="5" spans="1:67" ht="24" customHeight="1" collapsed="1">
      <c r="A5" s="234"/>
      <c r="B5" s="231" t="s">
        <v>41</v>
      </c>
      <c r="C5" s="229" t="s">
        <v>43</v>
      </c>
      <c r="D5" s="200" t="s">
        <v>41</v>
      </c>
      <c r="E5" s="200" t="s">
        <v>43</v>
      </c>
      <c r="F5" s="241" t="s">
        <v>41</v>
      </c>
      <c r="G5" s="252" t="s">
        <v>43</v>
      </c>
      <c r="H5" s="247" t="s">
        <v>41</v>
      </c>
      <c r="I5" s="241" t="s">
        <v>43</v>
      </c>
      <c r="J5" s="241" t="s">
        <v>41</v>
      </c>
      <c r="K5" s="241" t="s">
        <v>43</v>
      </c>
      <c r="L5" s="241" t="s">
        <v>41</v>
      </c>
      <c r="M5" s="252" t="s">
        <v>43</v>
      </c>
      <c r="N5" s="247" t="s">
        <v>41</v>
      </c>
      <c r="O5" s="241" t="s">
        <v>43</v>
      </c>
      <c r="P5" s="241" t="s">
        <v>41</v>
      </c>
      <c r="Q5" s="241" t="s">
        <v>43</v>
      </c>
      <c r="R5" s="241" t="s">
        <v>41</v>
      </c>
      <c r="S5" s="252" t="s">
        <v>43</v>
      </c>
      <c r="T5" s="247" t="s">
        <v>41</v>
      </c>
      <c r="U5" s="241" t="s">
        <v>43</v>
      </c>
      <c r="V5" s="241" t="s">
        <v>41</v>
      </c>
      <c r="W5" s="241" t="s">
        <v>43</v>
      </c>
      <c r="X5" s="241" t="s">
        <v>41</v>
      </c>
      <c r="Y5" s="252" t="s">
        <v>43</v>
      </c>
      <c r="Z5" s="247" t="s">
        <v>41</v>
      </c>
      <c r="AA5" s="241" t="s">
        <v>43</v>
      </c>
      <c r="AB5" s="241" t="s">
        <v>41</v>
      </c>
      <c r="AC5" s="241" t="s">
        <v>43</v>
      </c>
      <c r="AD5" s="241" t="s">
        <v>41</v>
      </c>
      <c r="AE5" s="252" t="s">
        <v>43</v>
      </c>
      <c r="AF5" s="247" t="s">
        <v>41</v>
      </c>
      <c r="AG5" s="241" t="s">
        <v>43</v>
      </c>
      <c r="AH5" s="241" t="s">
        <v>41</v>
      </c>
      <c r="AI5" s="241" t="s">
        <v>43</v>
      </c>
      <c r="AJ5" s="241" t="s">
        <v>41</v>
      </c>
      <c r="AK5" s="252" t="s">
        <v>43</v>
      </c>
      <c r="AL5" s="247" t="s">
        <v>41</v>
      </c>
      <c r="AM5" s="241" t="s">
        <v>43</v>
      </c>
      <c r="AN5" s="241" t="s">
        <v>41</v>
      </c>
      <c r="AO5" s="241" t="s">
        <v>43</v>
      </c>
      <c r="AP5" s="241" t="s">
        <v>41</v>
      </c>
      <c r="AQ5" s="252" t="s">
        <v>43</v>
      </c>
      <c r="AR5" s="247" t="s">
        <v>41</v>
      </c>
      <c r="AS5" s="241" t="s">
        <v>43</v>
      </c>
      <c r="AT5" s="241" t="s">
        <v>41</v>
      </c>
      <c r="AU5" s="241" t="s">
        <v>43</v>
      </c>
      <c r="AV5" s="241" t="s">
        <v>41</v>
      </c>
      <c r="AW5" s="252" t="s">
        <v>43</v>
      </c>
      <c r="AX5" s="247" t="s">
        <v>41</v>
      </c>
      <c r="AY5" s="241" t="s">
        <v>43</v>
      </c>
      <c r="AZ5" s="241" t="s">
        <v>41</v>
      </c>
      <c r="BA5" s="241" t="s">
        <v>43</v>
      </c>
      <c r="BB5" s="241" t="s">
        <v>41</v>
      </c>
      <c r="BC5" s="252" t="s">
        <v>43</v>
      </c>
      <c r="BD5" s="247" t="s">
        <v>41</v>
      </c>
      <c r="BE5" s="241" t="s">
        <v>43</v>
      </c>
      <c r="BF5" s="241" t="s">
        <v>41</v>
      </c>
      <c r="BG5" s="241" t="s">
        <v>43</v>
      </c>
      <c r="BH5" s="241" t="s">
        <v>41</v>
      </c>
      <c r="BI5" s="251" t="s">
        <v>43</v>
      </c>
      <c r="BJ5" s="247" t="s">
        <v>41</v>
      </c>
      <c r="BK5" s="241" t="s">
        <v>43</v>
      </c>
      <c r="BL5" s="241" t="s">
        <v>41</v>
      </c>
      <c r="BM5" s="241" t="s">
        <v>43</v>
      </c>
      <c r="BN5" s="241" t="s">
        <v>41</v>
      </c>
      <c r="BO5" s="221" t="s">
        <v>43</v>
      </c>
    </row>
    <row r="6" spans="1:67" ht="42.75" customHeight="1">
      <c r="A6" s="235"/>
      <c r="B6" s="232"/>
      <c r="C6" s="230"/>
      <c r="D6" s="200"/>
      <c r="E6" s="200"/>
      <c r="F6" s="241"/>
      <c r="G6" s="252"/>
      <c r="H6" s="247"/>
      <c r="I6" s="241"/>
      <c r="J6" s="241"/>
      <c r="K6" s="241"/>
      <c r="L6" s="241"/>
      <c r="M6" s="252"/>
      <c r="N6" s="247"/>
      <c r="O6" s="241"/>
      <c r="P6" s="241"/>
      <c r="Q6" s="241"/>
      <c r="R6" s="241"/>
      <c r="S6" s="252"/>
      <c r="T6" s="247"/>
      <c r="U6" s="241"/>
      <c r="V6" s="241"/>
      <c r="W6" s="241"/>
      <c r="X6" s="241"/>
      <c r="Y6" s="252"/>
      <c r="Z6" s="247"/>
      <c r="AA6" s="241"/>
      <c r="AB6" s="241"/>
      <c r="AC6" s="241"/>
      <c r="AD6" s="241"/>
      <c r="AE6" s="252"/>
      <c r="AF6" s="247"/>
      <c r="AG6" s="241"/>
      <c r="AH6" s="241"/>
      <c r="AI6" s="241"/>
      <c r="AJ6" s="241"/>
      <c r="AK6" s="252"/>
      <c r="AL6" s="247"/>
      <c r="AM6" s="241"/>
      <c r="AN6" s="241"/>
      <c r="AO6" s="241"/>
      <c r="AP6" s="241"/>
      <c r="AQ6" s="252"/>
      <c r="AR6" s="247"/>
      <c r="AS6" s="241"/>
      <c r="AT6" s="241"/>
      <c r="AU6" s="241"/>
      <c r="AV6" s="241"/>
      <c r="AW6" s="252"/>
      <c r="AX6" s="247"/>
      <c r="AY6" s="241"/>
      <c r="AZ6" s="241"/>
      <c r="BA6" s="241"/>
      <c r="BB6" s="241"/>
      <c r="BC6" s="252"/>
      <c r="BD6" s="247"/>
      <c r="BE6" s="241"/>
      <c r="BF6" s="241"/>
      <c r="BG6" s="241"/>
      <c r="BH6" s="241"/>
      <c r="BI6" s="251"/>
      <c r="BJ6" s="247"/>
      <c r="BK6" s="241"/>
      <c r="BL6" s="241"/>
      <c r="BM6" s="241"/>
      <c r="BN6" s="241"/>
      <c r="BO6" s="221"/>
    </row>
    <row r="7" spans="1:67" ht="15.75" customHeight="1">
      <c r="A7" s="57" t="s">
        <v>44</v>
      </c>
      <c r="B7" s="72">
        <v>1</v>
      </c>
      <c r="C7" s="53">
        <v>24</v>
      </c>
      <c r="D7" s="53">
        <v>1</v>
      </c>
      <c r="E7" s="53">
        <v>25</v>
      </c>
      <c r="F7" s="53">
        <v>1</v>
      </c>
      <c r="G7" s="53">
        <v>25</v>
      </c>
      <c r="H7" s="72">
        <v>1</v>
      </c>
      <c r="I7" s="53">
        <v>25</v>
      </c>
      <c r="J7" s="53">
        <v>1</v>
      </c>
      <c r="K7" s="53">
        <v>25</v>
      </c>
      <c r="L7" s="53">
        <v>1</v>
      </c>
      <c r="M7" s="53">
        <v>25</v>
      </c>
      <c r="N7" s="72">
        <v>1</v>
      </c>
      <c r="O7" s="53">
        <v>20</v>
      </c>
      <c r="P7" s="53">
        <v>1</v>
      </c>
      <c r="Q7" s="53">
        <v>25</v>
      </c>
      <c r="R7" s="53">
        <v>1</v>
      </c>
      <c r="S7" s="53">
        <v>25</v>
      </c>
      <c r="T7" s="72">
        <v>1</v>
      </c>
      <c r="U7" s="53">
        <v>25</v>
      </c>
      <c r="V7" s="53">
        <v>1</v>
      </c>
      <c r="W7" s="53">
        <v>18</v>
      </c>
      <c r="X7" s="53">
        <v>1</v>
      </c>
      <c r="Y7" s="53">
        <v>20</v>
      </c>
      <c r="Z7" s="72">
        <v>1</v>
      </c>
      <c r="AA7" s="53">
        <v>22</v>
      </c>
      <c r="AB7" s="53">
        <v>1</v>
      </c>
      <c r="AC7" s="53">
        <v>25</v>
      </c>
      <c r="AD7" s="53">
        <v>1</v>
      </c>
      <c r="AE7" s="53">
        <v>25</v>
      </c>
      <c r="AF7" s="72">
        <v>1</v>
      </c>
      <c r="AG7" s="53">
        <v>25</v>
      </c>
      <c r="AH7" s="53">
        <v>1</v>
      </c>
      <c r="AI7" s="53">
        <v>25</v>
      </c>
      <c r="AJ7" s="53">
        <v>1</v>
      </c>
      <c r="AK7" s="53">
        <v>25</v>
      </c>
      <c r="AL7" s="72">
        <v>1</v>
      </c>
      <c r="AM7" s="53">
        <v>23</v>
      </c>
      <c r="AN7" s="53">
        <v>1</v>
      </c>
      <c r="AO7" s="53">
        <v>25</v>
      </c>
      <c r="AP7" s="53">
        <v>1</v>
      </c>
      <c r="AQ7" s="53">
        <v>25</v>
      </c>
      <c r="AR7" s="72">
        <v>1</v>
      </c>
      <c r="AS7" s="53">
        <v>26</v>
      </c>
      <c r="AT7" s="53">
        <v>1</v>
      </c>
      <c r="AU7" s="53">
        <v>25</v>
      </c>
      <c r="AV7" s="53">
        <v>1</v>
      </c>
      <c r="AW7" s="53">
        <v>25</v>
      </c>
      <c r="AX7" s="72">
        <v>1</v>
      </c>
      <c r="AY7" s="53">
        <v>28</v>
      </c>
      <c r="AZ7" s="53">
        <v>1</v>
      </c>
      <c r="BA7" s="53">
        <v>25</v>
      </c>
      <c r="BB7" s="53">
        <v>1</v>
      </c>
      <c r="BC7" s="53">
        <v>25</v>
      </c>
      <c r="BD7" s="72">
        <v>1</v>
      </c>
      <c r="BE7" s="53">
        <v>20</v>
      </c>
      <c r="BF7" s="53">
        <v>1</v>
      </c>
      <c r="BG7" s="53">
        <v>20</v>
      </c>
      <c r="BH7" s="53">
        <v>1</v>
      </c>
      <c r="BI7" s="53">
        <v>20</v>
      </c>
      <c r="BJ7" s="72">
        <f aca="true" t="shared" si="0" ref="BJ7:BO22">B7+H7+N7+T7+Z7+AF7+AL7+AR7+AX7+BD7</f>
        <v>10</v>
      </c>
      <c r="BK7" s="53">
        <f t="shared" si="0"/>
        <v>238</v>
      </c>
      <c r="BL7" s="53">
        <f t="shared" si="0"/>
        <v>10</v>
      </c>
      <c r="BM7" s="53">
        <f t="shared" si="0"/>
        <v>238</v>
      </c>
      <c r="BN7" s="53">
        <f>F7+L7+R7+X7+AD7+AJ7+AP7+AV7+BB7+BH7</f>
        <v>10</v>
      </c>
      <c r="BO7" s="53">
        <f t="shared" si="0"/>
        <v>240</v>
      </c>
    </row>
    <row r="8" spans="1:67" ht="15.75" customHeight="1">
      <c r="A8" s="57" t="s">
        <v>45</v>
      </c>
      <c r="B8" s="72">
        <v>1</v>
      </c>
      <c r="C8" s="53">
        <v>25</v>
      </c>
      <c r="D8" s="53">
        <v>1</v>
      </c>
      <c r="E8" s="53">
        <v>25</v>
      </c>
      <c r="F8" s="53">
        <v>1</v>
      </c>
      <c r="G8" s="53">
        <v>25</v>
      </c>
      <c r="H8" s="72">
        <v>1</v>
      </c>
      <c r="I8" s="53">
        <v>17</v>
      </c>
      <c r="J8" s="53">
        <v>1</v>
      </c>
      <c r="K8" s="53">
        <v>25</v>
      </c>
      <c r="L8" s="53">
        <v>1</v>
      </c>
      <c r="M8" s="53">
        <v>25</v>
      </c>
      <c r="N8" s="72">
        <v>1</v>
      </c>
      <c r="O8" s="53">
        <v>21</v>
      </c>
      <c r="P8" s="53">
        <v>1</v>
      </c>
      <c r="Q8" s="53">
        <v>25</v>
      </c>
      <c r="R8" s="53">
        <v>1</v>
      </c>
      <c r="S8" s="53">
        <v>25</v>
      </c>
      <c r="T8" s="72"/>
      <c r="U8" s="53"/>
      <c r="V8" s="53"/>
      <c r="W8" s="53"/>
      <c r="X8" s="53"/>
      <c r="Y8" s="53"/>
      <c r="Z8" s="72">
        <v>1</v>
      </c>
      <c r="AA8" s="53">
        <v>26</v>
      </c>
      <c r="AB8" s="53">
        <v>1</v>
      </c>
      <c r="AC8" s="53">
        <v>25</v>
      </c>
      <c r="AD8" s="53">
        <v>1</v>
      </c>
      <c r="AE8" s="53">
        <v>25</v>
      </c>
      <c r="AF8" s="72">
        <v>1</v>
      </c>
      <c r="AG8" s="53">
        <v>25</v>
      </c>
      <c r="AH8" s="53">
        <v>1</v>
      </c>
      <c r="AI8" s="53">
        <v>25</v>
      </c>
      <c r="AJ8" s="53">
        <v>1</v>
      </c>
      <c r="AK8" s="53">
        <v>25</v>
      </c>
      <c r="AL8" s="72">
        <v>1</v>
      </c>
      <c r="AM8" s="53">
        <v>24</v>
      </c>
      <c r="AN8" s="53">
        <v>1</v>
      </c>
      <c r="AO8" s="53">
        <v>25</v>
      </c>
      <c r="AP8" s="53">
        <v>1</v>
      </c>
      <c r="AQ8" s="53">
        <v>25</v>
      </c>
      <c r="AR8" s="72"/>
      <c r="AS8" s="53"/>
      <c r="AT8" s="53"/>
      <c r="AU8" s="53"/>
      <c r="AV8" s="53"/>
      <c r="AW8" s="53"/>
      <c r="AX8" s="72">
        <v>1</v>
      </c>
      <c r="AY8" s="53">
        <v>25</v>
      </c>
      <c r="AZ8" s="53">
        <v>1</v>
      </c>
      <c r="BA8" s="53">
        <v>25</v>
      </c>
      <c r="BB8" s="53">
        <v>1</v>
      </c>
      <c r="BC8" s="53">
        <v>25</v>
      </c>
      <c r="BD8" s="72"/>
      <c r="BE8" s="53"/>
      <c r="BF8" s="53"/>
      <c r="BG8" s="53"/>
      <c r="BH8" s="53"/>
      <c r="BI8" s="53"/>
      <c r="BJ8" s="72">
        <f t="shared" si="0"/>
        <v>7</v>
      </c>
      <c r="BK8" s="53">
        <f t="shared" si="0"/>
        <v>163</v>
      </c>
      <c r="BL8" s="53">
        <f t="shared" si="0"/>
        <v>7</v>
      </c>
      <c r="BM8" s="53">
        <f t="shared" si="0"/>
        <v>175</v>
      </c>
      <c r="BN8" s="53">
        <f t="shared" si="0"/>
        <v>7</v>
      </c>
      <c r="BO8" s="53">
        <f t="shared" si="0"/>
        <v>175</v>
      </c>
    </row>
    <row r="9" spans="1:67" ht="15.75" customHeight="1">
      <c r="A9" s="57" t="s">
        <v>46</v>
      </c>
      <c r="B9" s="72"/>
      <c r="C9" s="53"/>
      <c r="D9" s="53"/>
      <c r="E9" s="53"/>
      <c r="F9" s="53"/>
      <c r="G9" s="53"/>
      <c r="H9" s="72"/>
      <c r="I9" s="53"/>
      <c r="J9" s="53"/>
      <c r="K9" s="53"/>
      <c r="L9" s="53"/>
      <c r="M9" s="53"/>
      <c r="N9" s="72"/>
      <c r="O9" s="53"/>
      <c r="P9" s="53"/>
      <c r="Q9" s="53"/>
      <c r="R9" s="53"/>
      <c r="S9" s="53"/>
      <c r="T9" s="72"/>
      <c r="U9" s="53"/>
      <c r="V9" s="53"/>
      <c r="W9" s="53"/>
      <c r="X9" s="53"/>
      <c r="Y9" s="53"/>
      <c r="Z9" s="72">
        <v>1</v>
      </c>
      <c r="AA9" s="53">
        <v>26</v>
      </c>
      <c r="AB9" s="53">
        <v>1</v>
      </c>
      <c r="AC9" s="53">
        <v>25</v>
      </c>
      <c r="AD9" s="53">
        <v>1</v>
      </c>
      <c r="AE9" s="53">
        <v>25</v>
      </c>
      <c r="AF9" s="72">
        <v>1</v>
      </c>
      <c r="AG9" s="53">
        <v>25</v>
      </c>
      <c r="AH9" s="53">
        <v>1</v>
      </c>
      <c r="AI9" s="53">
        <v>25</v>
      </c>
      <c r="AJ9" s="53">
        <v>1</v>
      </c>
      <c r="AK9" s="53">
        <v>25</v>
      </c>
      <c r="AL9" s="72">
        <v>1</v>
      </c>
      <c r="AM9" s="53">
        <v>23</v>
      </c>
      <c r="AN9" s="53">
        <v>1</v>
      </c>
      <c r="AO9" s="53">
        <v>23</v>
      </c>
      <c r="AP9" s="53">
        <v>1</v>
      </c>
      <c r="AQ9" s="53">
        <v>25</v>
      </c>
      <c r="AR9" s="72"/>
      <c r="AS9" s="53"/>
      <c r="AT9" s="53"/>
      <c r="AU9" s="53"/>
      <c r="AV9" s="53"/>
      <c r="AW9" s="53"/>
      <c r="AX9" s="72"/>
      <c r="AY9" s="53"/>
      <c r="AZ9" s="53">
        <v>1</v>
      </c>
      <c r="BA9" s="53">
        <v>25</v>
      </c>
      <c r="BB9" s="53"/>
      <c r="BC9" s="53"/>
      <c r="BD9" s="72"/>
      <c r="BE9" s="53"/>
      <c r="BF9" s="53"/>
      <c r="BG9" s="53"/>
      <c r="BH9" s="53"/>
      <c r="BI9" s="53"/>
      <c r="BJ9" s="72">
        <f t="shared" si="0"/>
        <v>3</v>
      </c>
      <c r="BK9" s="53">
        <f t="shared" si="0"/>
        <v>74</v>
      </c>
      <c r="BL9" s="53">
        <f t="shared" si="0"/>
        <v>4</v>
      </c>
      <c r="BM9" s="53">
        <f t="shared" si="0"/>
        <v>98</v>
      </c>
      <c r="BN9" s="53">
        <f t="shared" si="0"/>
        <v>3</v>
      </c>
      <c r="BO9" s="53">
        <f t="shared" si="0"/>
        <v>75</v>
      </c>
    </row>
    <row r="10" spans="1:67" ht="15.75" customHeight="1">
      <c r="A10" s="57" t="s">
        <v>47</v>
      </c>
      <c r="B10" s="72"/>
      <c r="C10" s="53"/>
      <c r="D10" s="53"/>
      <c r="E10" s="53"/>
      <c r="F10" s="53"/>
      <c r="G10" s="53"/>
      <c r="H10" s="72"/>
      <c r="I10" s="53"/>
      <c r="J10" s="53"/>
      <c r="K10" s="53"/>
      <c r="L10" s="53"/>
      <c r="M10" s="53"/>
      <c r="N10" s="72"/>
      <c r="O10" s="53"/>
      <c r="P10" s="53"/>
      <c r="Q10" s="53"/>
      <c r="R10" s="53"/>
      <c r="S10" s="53"/>
      <c r="T10" s="72"/>
      <c r="U10" s="53"/>
      <c r="V10" s="53"/>
      <c r="W10" s="53"/>
      <c r="X10" s="53"/>
      <c r="Y10" s="53"/>
      <c r="Z10" s="72">
        <v>1</v>
      </c>
      <c r="AA10" s="53">
        <v>17</v>
      </c>
      <c r="AB10" s="53"/>
      <c r="AC10" s="53"/>
      <c r="AD10" s="53"/>
      <c r="AE10" s="53"/>
      <c r="AF10" s="72"/>
      <c r="AG10" s="53"/>
      <c r="AH10" s="53"/>
      <c r="AI10" s="53"/>
      <c r="AJ10" s="53">
        <v>1</v>
      </c>
      <c r="AK10" s="53">
        <v>25</v>
      </c>
      <c r="AL10" s="72">
        <v>1</v>
      </c>
      <c r="AM10" s="53">
        <v>23</v>
      </c>
      <c r="AN10" s="53">
        <v>1</v>
      </c>
      <c r="AO10" s="53">
        <v>23</v>
      </c>
      <c r="AP10" s="53">
        <v>1</v>
      </c>
      <c r="AQ10" s="53"/>
      <c r="AR10" s="72"/>
      <c r="AS10" s="53"/>
      <c r="AT10" s="53"/>
      <c r="AU10" s="53"/>
      <c r="AV10" s="53"/>
      <c r="AW10" s="53"/>
      <c r="AX10" s="72"/>
      <c r="AY10" s="53"/>
      <c r="AZ10" s="53"/>
      <c r="BA10" s="53"/>
      <c r="BB10" s="53"/>
      <c r="BC10" s="53"/>
      <c r="BD10" s="72"/>
      <c r="BE10" s="53"/>
      <c r="BF10" s="53"/>
      <c r="BG10" s="53"/>
      <c r="BH10" s="53"/>
      <c r="BI10" s="53"/>
      <c r="BJ10" s="72">
        <f t="shared" si="0"/>
        <v>2</v>
      </c>
      <c r="BK10" s="53">
        <f t="shared" si="0"/>
        <v>40</v>
      </c>
      <c r="BL10" s="53">
        <f t="shared" si="0"/>
        <v>1</v>
      </c>
      <c r="BM10" s="53">
        <f t="shared" si="0"/>
        <v>23</v>
      </c>
      <c r="BN10" s="53">
        <f t="shared" si="0"/>
        <v>2</v>
      </c>
      <c r="BO10" s="53">
        <f t="shared" si="0"/>
        <v>25</v>
      </c>
    </row>
    <row r="11" spans="1:67" s="52" customFormat="1" ht="15.75" customHeight="1">
      <c r="A11" s="58" t="s">
        <v>48</v>
      </c>
      <c r="B11" s="75">
        <v>1</v>
      </c>
      <c r="C11" s="51">
        <v>25</v>
      </c>
      <c r="D11" s="51">
        <v>1</v>
      </c>
      <c r="E11" s="51">
        <v>23</v>
      </c>
      <c r="F11" s="51">
        <v>1</v>
      </c>
      <c r="G11" s="51">
        <v>23</v>
      </c>
      <c r="H11" s="75">
        <v>1</v>
      </c>
      <c r="I11" s="51">
        <v>23</v>
      </c>
      <c r="J11" s="51">
        <v>1</v>
      </c>
      <c r="K11" s="51">
        <v>25</v>
      </c>
      <c r="L11" s="51">
        <v>1</v>
      </c>
      <c r="M11" s="51">
        <v>25</v>
      </c>
      <c r="N11" s="75">
        <v>1</v>
      </c>
      <c r="O11" s="51">
        <v>13</v>
      </c>
      <c r="P11" s="51">
        <v>1</v>
      </c>
      <c r="Q11" s="51">
        <v>18</v>
      </c>
      <c r="R11" s="51">
        <v>1</v>
      </c>
      <c r="S11" s="51">
        <v>25</v>
      </c>
      <c r="T11" s="75">
        <v>1</v>
      </c>
      <c r="U11" s="51">
        <v>25</v>
      </c>
      <c r="V11" s="51">
        <v>1</v>
      </c>
      <c r="W11" s="51">
        <v>22</v>
      </c>
      <c r="X11" s="51">
        <v>1</v>
      </c>
      <c r="Y11" s="51">
        <v>20</v>
      </c>
      <c r="Z11" s="75">
        <v>1</v>
      </c>
      <c r="AA11" s="51">
        <v>22</v>
      </c>
      <c r="AB11" s="51">
        <v>1</v>
      </c>
      <c r="AC11" s="51">
        <v>23</v>
      </c>
      <c r="AD11" s="51">
        <v>1</v>
      </c>
      <c r="AE11" s="51">
        <v>25</v>
      </c>
      <c r="AF11" s="75">
        <v>1</v>
      </c>
      <c r="AG11" s="51">
        <v>28</v>
      </c>
      <c r="AH11" s="51">
        <v>1</v>
      </c>
      <c r="AI11" s="51">
        <v>26</v>
      </c>
      <c r="AJ11" s="51">
        <v>1</v>
      </c>
      <c r="AK11" s="51">
        <v>25</v>
      </c>
      <c r="AL11" s="75">
        <v>1</v>
      </c>
      <c r="AM11" s="51">
        <v>24</v>
      </c>
      <c r="AN11" s="51">
        <v>1</v>
      </c>
      <c r="AO11" s="51">
        <v>23</v>
      </c>
      <c r="AP11" s="51">
        <v>1</v>
      </c>
      <c r="AQ11" s="51">
        <v>24</v>
      </c>
      <c r="AR11" s="75">
        <v>1</v>
      </c>
      <c r="AS11" s="51">
        <v>25</v>
      </c>
      <c r="AT11" s="51">
        <v>1</v>
      </c>
      <c r="AU11" s="51">
        <v>25</v>
      </c>
      <c r="AV11" s="51">
        <v>1</v>
      </c>
      <c r="AW11" s="51">
        <v>24</v>
      </c>
      <c r="AX11" s="75">
        <v>1</v>
      </c>
      <c r="AY11" s="51">
        <v>24</v>
      </c>
      <c r="AZ11" s="51">
        <v>1</v>
      </c>
      <c r="BA11" s="51">
        <v>28</v>
      </c>
      <c r="BB11" s="51">
        <v>1</v>
      </c>
      <c r="BC11" s="51">
        <v>22</v>
      </c>
      <c r="BD11" s="75">
        <v>1</v>
      </c>
      <c r="BE11" s="51">
        <v>18</v>
      </c>
      <c r="BF11" s="51">
        <v>1</v>
      </c>
      <c r="BG11" s="51">
        <v>18</v>
      </c>
      <c r="BH11" s="51">
        <v>1</v>
      </c>
      <c r="BI11" s="51">
        <v>19</v>
      </c>
      <c r="BJ11" s="75">
        <f t="shared" si="0"/>
        <v>10</v>
      </c>
      <c r="BK11" s="51">
        <f t="shared" si="0"/>
        <v>227</v>
      </c>
      <c r="BL11" s="51">
        <f t="shared" si="0"/>
        <v>10</v>
      </c>
      <c r="BM11" s="51">
        <f t="shared" si="0"/>
        <v>231</v>
      </c>
      <c r="BN11" s="51">
        <f t="shared" si="0"/>
        <v>10</v>
      </c>
      <c r="BO11" s="51">
        <f t="shared" si="0"/>
        <v>232</v>
      </c>
    </row>
    <row r="12" spans="1:67" s="52" customFormat="1" ht="15.75" customHeight="1">
      <c r="A12" s="58" t="s">
        <v>49</v>
      </c>
      <c r="B12" s="75">
        <v>1</v>
      </c>
      <c r="C12" s="51">
        <v>15</v>
      </c>
      <c r="D12" s="51">
        <v>1</v>
      </c>
      <c r="E12" s="51">
        <v>24</v>
      </c>
      <c r="F12" s="51">
        <v>1</v>
      </c>
      <c r="G12" s="51">
        <v>24</v>
      </c>
      <c r="H12" s="75">
        <v>1</v>
      </c>
      <c r="I12" s="51">
        <v>26</v>
      </c>
      <c r="J12" s="51">
        <v>1</v>
      </c>
      <c r="K12" s="51">
        <v>20</v>
      </c>
      <c r="L12" s="51">
        <v>1</v>
      </c>
      <c r="M12" s="51">
        <v>25</v>
      </c>
      <c r="N12" s="75">
        <v>1</v>
      </c>
      <c r="O12" s="51">
        <v>25</v>
      </c>
      <c r="P12" s="51">
        <v>1</v>
      </c>
      <c r="Q12" s="51">
        <v>23</v>
      </c>
      <c r="R12" s="51"/>
      <c r="S12" s="51"/>
      <c r="T12" s="75"/>
      <c r="U12" s="51"/>
      <c r="V12" s="51"/>
      <c r="W12" s="51"/>
      <c r="X12" s="51"/>
      <c r="Y12" s="51"/>
      <c r="Z12" s="75">
        <v>1</v>
      </c>
      <c r="AA12" s="51">
        <v>23</v>
      </c>
      <c r="AB12" s="51">
        <v>1</v>
      </c>
      <c r="AC12" s="51">
        <v>25</v>
      </c>
      <c r="AD12" s="51">
        <v>1</v>
      </c>
      <c r="AE12" s="51">
        <v>25</v>
      </c>
      <c r="AF12" s="75">
        <v>1</v>
      </c>
      <c r="AG12" s="51">
        <v>25</v>
      </c>
      <c r="AH12" s="51">
        <v>1</v>
      </c>
      <c r="AI12" s="51">
        <v>26</v>
      </c>
      <c r="AJ12" s="51">
        <v>1</v>
      </c>
      <c r="AK12" s="51">
        <v>25</v>
      </c>
      <c r="AL12" s="75">
        <v>1</v>
      </c>
      <c r="AM12" s="51">
        <v>25</v>
      </c>
      <c r="AN12" s="51">
        <v>1</v>
      </c>
      <c r="AO12" s="51">
        <v>24</v>
      </c>
      <c r="AP12" s="51">
        <v>1</v>
      </c>
      <c r="AQ12" s="51">
        <v>25</v>
      </c>
      <c r="AR12" s="75"/>
      <c r="AS12" s="51"/>
      <c r="AT12" s="51"/>
      <c r="AU12" s="51"/>
      <c r="AV12" s="51"/>
      <c r="AW12" s="51"/>
      <c r="AX12" s="75">
        <v>1</v>
      </c>
      <c r="AY12" s="51">
        <v>24</v>
      </c>
      <c r="AZ12" s="51">
        <v>1</v>
      </c>
      <c r="BA12" s="51">
        <v>25</v>
      </c>
      <c r="BB12" s="51">
        <v>1</v>
      </c>
      <c r="BC12" s="51">
        <v>23</v>
      </c>
      <c r="BD12" s="75"/>
      <c r="BE12" s="51"/>
      <c r="BF12" s="51"/>
      <c r="BG12" s="51"/>
      <c r="BH12" s="51"/>
      <c r="BI12" s="51"/>
      <c r="BJ12" s="75">
        <f t="shared" si="0"/>
        <v>7</v>
      </c>
      <c r="BK12" s="51">
        <f t="shared" si="0"/>
        <v>163</v>
      </c>
      <c r="BL12" s="51">
        <f t="shared" si="0"/>
        <v>7</v>
      </c>
      <c r="BM12" s="51">
        <f t="shared" si="0"/>
        <v>167</v>
      </c>
      <c r="BN12" s="51">
        <f t="shared" si="0"/>
        <v>6</v>
      </c>
      <c r="BO12" s="51">
        <f t="shared" si="0"/>
        <v>147</v>
      </c>
    </row>
    <row r="13" spans="1:67" s="52" customFormat="1" ht="15.75" customHeight="1">
      <c r="A13" s="58" t="s">
        <v>50</v>
      </c>
      <c r="B13" s="75"/>
      <c r="C13" s="51"/>
      <c r="D13" s="51"/>
      <c r="E13" s="51"/>
      <c r="F13" s="51"/>
      <c r="G13" s="51"/>
      <c r="H13" s="75"/>
      <c r="I13" s="51"/>
      <c r="J13" s="51"/>
      <c r="K13" s="51"/>
      <c r="L13" s="51">
        <v>1</v>
      </c>
      <c r="M13" s="51">
        <v>22</v>
      </c>
      <c r="N13" s="75"/>
      <c r="O13" s="51"/>
      <c r="P13" s="51"/>
      <c r="Q13" s="51"/>
      <c r="R13" s="51"/>
      <c r="S13" s="51"/>
      <c r="T13" s="75"/>
      <c r="U13" s="51"/>
      <c r="V13" s="51"/>
      <c r="W13" s="51"/>
      <c r="X13" s="51"/>
      <c r="Y13" s="51"/>
      <c r="Z13" s="75">
        <v>1</v>
      </c>
      <c r="AA13" s="51">
        <v>26</v>
      </c>
      <c r="AB13" s="51">
        <v>1</v>
      </c>
      <c r="AC13" s="51">
        <v>25</v>
      </c>
      <c r="AD13" s="51">
        <v>1</v>
      </c>
      <c r="AE13" s="51">
        <v>24</v>
      </c>
      <c r="AF13" s="75">
        <v>1</v>
      </c>
      <c r="AG13" s="51">
        <v>26</v>
      </c>
      <c r="AH13" s="51">
        <v>1</v>
      </c>
      <c r="AI13" s="51">
        <v>25</v>
      </c>
      <c r="AJ13" s="51">
        <v>1</v>
      </c>
      <c r="AK13" s="51">
        <v>25</v>
      </c>
      <c r="AL13" s="75">
        <v>1</v>
      </c>
      <c r="AM13" s="51">
        <v>22</v>
      </c>
      <c r="AN13" s="51">
        <v>1</v>
      </c>
      <c r="AO13" s="51">
        <v>22</v>
      </c>
      <c r="AP13" s="51">
        <v>1</v>
      </c>
      <c r="AQ13" s="51">
        <v>24</v>
      </c>
      <c r="AR13" s="75"/>
      <c r="AS13" s="51"/>
      <c r="AT13" s="51"/>
      <c r="AU13" s="51"/>
      <c r="AV13" s="51"/>
      <c r="AW13" s="51"/>
      <c r="AX13" s="75">
        <v>1</v>
      </c>
      <c r="AY13" s="51">
        <v>22</v>
      </c>
      <c r="AZ13" s="51"/>
      <c r="BA13" s="51"/>
      <c r="BB13" s="51">
        <v>1</v>
      </c>
      <c r="BC13" s="51">
        <v>23</v>
      </c>
      <c r="BD13" s="75"/>
      <c r="BE13" s="51"/>
      <c r="BF13" s="51"/>
      <c r="BG13" s="51"/>
      <c r="BH13" s="51"/>
      <c r="BI13" s="51"/>
      <c r="BJ13" s="75">
        <f t="shared" si="0"/>
        <v>4</v>
      </c>
      <c r="BK13" s="51">
        <f t="shared" si="0"/>
        <v>96</v>
      </c>
      <c r="BL13" s="51">
        <f t="shared" si="0"/>
        <v>3</v>
      </c>
      <c r="BM13" s="51">
        <f t="shared" si="0"/>
        <v>72</v>
      </c>
      <c r="BN13" s="51">
        <f t="shared" si="0"/>
        <v>5</v>
      </c>
      <c r="BO13" s="51">
        <f t="shared" si="0"/>
        <v>118</v>
      </c>
    </row>
    <row r="14" spans="1:67" s="52" customFormat="1" ht="15.75" customHeight="1">
      <c r="A14" s="58" t="s">
        <v>52</v>
      </c>
      <c r="B14" s="75"/>
      <c r="C14" s="51"/>
      <c r="D14" s="51"/>
      <c r="E14" s="51"/>
      <c r="F14" s="51"/>
      <c r="G14" s="51"/>
      <c r="H14" s="75"/>
      <c r="I14" s="51"/>
      <c r="J14" s="51"/>
      <c r="K14" s="51"/>
      <c r="L14" s="51"/>
      <c r="M14" s="51"/>
      <c r="N14" s="75"/>
      <c r="O14" s="51"/>
      <c r="P14" s="51"/>
      <c r="Q14" s="51"/>
      <c r="R14" s="51"/>
      <c r="S14" s="51"/>
      <c r="T14" s="75"/>
      <c r="U14" s="51"/>
      <c r="V14" s="51"/>
      <c r="W14" s="51"/>
      <c r="X14" s="51"/>
      <c r="Y14" s="51"/>
      <c r="Z14" s="75">
        <v>1</v>
      </c>
      <c r="AA14" s="51">
        <v>20</v>
      </c>
      <c r="AB14" s="51">
        <v>1</v>
      </c>
      <c r="AC14" s="51">
        <v>19</v>
      </c>
      <c r="AD14" s="51"/>
      <c r="AE14" s="51"/>
      <c r="AF14" s="75"/>
      <c r="AG14" s="51"/>
      <c r="AH14" s="51"/>
      <c r="AI14" s="51"/>
      <c r="AJ14" s="51"/>
      <c r="AK14" s="51"/>
      <c r="AL14" s="75"/>
      <c r="AM14" s="51"/>
      <c r="AN14" s="51">
        <v>1</v>
      </c>
      <c r="AO14" s="51">
        <v>25</v>
      </c>
      <c r="AP14" s="51">
        <v>1</v>
      </c>
      <c r="AQ14" s="51">
        <v>25</v>
      </c>
      <c r="AR14" s="75"/>
      <c r="AS14" s="51"/>
      <c r="AT14" s="51"/>
      <c r="AU14" s="51"/>
      <c r="AV14" s="51"/>
      <c r="AW14" s="51"/>
      <c r="AX14" s="75"/>
      <c r="AY14" s="51"/>
      <c r="AZ14" s="51"/>
      <c r="BA14" s="51"/>
      <c r="BB14" s="51"/>
      <c r="BC14" s="51"/>
      <c r="BD14" s="75"/>
      <c r="BE14" s="51"/>
      <c r="BF14" s="51"/>
      <c r="BG14" s="51"/>
      <c r="BH14" s="51"/>
      <c r="BI14" s="51"/>
      <c r="BJ14" s="75">
        <f t="shared" si="0"/>
        <v>1</v>
      </c>
      <c r="BK14" s="51">
        <f t="shared" si="0"/>
        <v>20</v>
      </c>
      <c r="BL14" s="51">
        <f t="shared" si="0"/>
        <v>2</v>
      </c>
      <c r="BM14" s="51">
        <f t="shared" si="0"/>
        <v>44</v>
      </c>
      <c r="BN14" s="51">
        <f t="shared" si="0"/>
        <v>1</v>
      </c>
      <c r="BO14" s="51">
        <f t="shared" si="0"/>
        <v>25</v>
      </c>
    </row>
    <row r="15" spans="1:67" ht="15.75" customHeight="1">
      <c r="A15" s="57" t="s">
        <v>53</v>
      </c>
      <c r="B15" s="11">
        <v>1</v>
      </c>
      <c r="C15" s="6">
        <v>23</v>
      </c>
      <c r="D15" s="6">
        <v>1</v>
      </c>
      <c r="E15" s="6">
        <v>24</v>
      </c>
      <c r="F15" s="6">
        <v>1</v>
      </c>
      <c r="G15" s="6">
        <v>22</v>
      </c>
      <c r="H15" s="11">
        <v>1</v>
      </c>
      <c r="I15" s="6">
        <v>27</v>
      </c>
      <c r="J15" s="6">
        <v>1</v>
      </c>
      <c r="K15" s="6">
        <v>24</v>
      </c>
      <c r="L15" s="6">
        <v>1</v>
      </c>
      <c r="M15" s="6">
        <v>24</v>
      </c>
      <c r="N15" s="11">
        <v>1</v>
      </c>
      <c r="O15" s="6">
        <v>26</v>
      </c>
      <c r="P15" s="6">
        <v>1</v>
      </c>
      <c r="Q15" s="6">
        <v>17</v>
      </c>
      <c r="R15" s="6">
        <v>1</v>
      </c>
      <c r="S15" s="6">
        <v>20</v>
      </c>
      <c r="T15" s="11">
        <v>1</v>
      </c>
      <c r="U15" s="6">
        <v>23</v>
      </c>
      <c r="V15" s="6">
        <v>1</v>
      </c>
      <c r="W15" s="6">
        <v>27</v>
      </c>
      <c r="X15" s="6">
        <v>1</v>
      </c>
      <c r="Y15" s="6">
        <v>22</v>
      </c>
      <c r="Z15" s="11">
        <v>1</v>
      </c>
      <c r="AA15" s="6">
        <v>25</v>
      </c>
      <c r="AB15" s="6">
        <v>1</v>
      </c>
      <c r="AC15" s="6">
        <v>24</v>
      </c>
      <c r="AD15" s="6">
        <v>1</v>
      </c>
      <c r="AE15" s="6">
        <v>26</v>
      </c>
      <c r="AF15" s="11">
        <v>1</v>
      </c>
      <c r="AG15" s="6">
        <v>24</v>
      </c>
      <c r="AH15" s="6">
        <v>1</v>
      </c>
      <c r="AI15" s="6">
        <v>28</v>
      </c>
      <c r="AJ15" s="6">
        <v>1</v>
      </c>
      <c r="AK15" s="6">
        <v>26</v>
      </c>
      <c r="AL15" s="11">
        <v>1</v>
      </c>
      <c r="AM15" s="6">
        <v>25</v>
      </c>
      <c r="AN15" s="6">
        <v>1</v>
      </c>
      <c r="AO15" s="6">
        <v>22</v>
      </c>
      <c r="AP15" s="6">
        <v>1</v>
      </c>
      <c r="AQ15" s="6">
        <v>24</v>
      </c>
      <c r="AR15" s="11">
        <v>1</v>
      </c>
      <c r="AS15" s="6">
        <v>16</v>
      </c>
      <c r="AT15" s="6">
        <v>1</v>
      </c>
      <c r="AU15" s="6">
        <v>23</v>
      </c>
      <c r="AV15" s="6">
        <v>1</v>
      </c>
      <c r="AW15" s="6">
        <v>28</v>
      </c>
      <c r="AX15" s="11">
        <v>1</v>
      </c>
      <c r="AY15" s="6">
        <v>25</v>
      </c>
      <c r="AZ15" s="6">
        <v>1</v>
      </c>
      <c r="BA15" s="6">
        <v>25</v>
      </c>
      <c r="BB15" s="6">
        <v>1</v>
      </c>
      <c r="BC15" s="6">
        <v>25</v>
      </c>
      <c r="BD15" s="11">
        <v>1</v>
      </c>
      <c r="BE15" s="6">
        <v>13</v>
      </c>
      <c r="BF15" s="6">
        <v>1</v>
      </c>
      <c r="BG15" s="6">
        <v>19</v>
      </c>
      <c r="BH15" s="6">
        <v>1</v>
      </c>
      <c r="BI15" s="6">
        <v>18</v>
      </c>
      <c r="BJ15" s="72">
        <f t="shared" si="0"/>
        <v>10</v>
      </c>
      <c r="BK15" s="53">
        <f t="shared" si="0"/>
        <v>227</v>
      </c>
      <c r="BL15" s="53">
        <f t="shared" si="0"/>
        <v>10</v>
      </c>
      <c r="BM15" s="53">
        <f t="shared" si="0"/>
        <v>233</v>
      </c>
      <c r="BN15" s="53">
        <f t="shared" si="0"/>
        <v>10</v>
      </c>
      <c r="BO15" s="53">
        <f t="shared" si="0"/>
        <v>235</v>
      </c>
    </row>
    <row r="16" spans="1:67" ht="15.75" customHeight="1">
      <c r="A16" s="57" t="s">
        <v>54</v>
      </c>
      <c r="B16" s="11">
        <v>1</v>
      </c>
      <c r="C16" s="6">
        <v>19</v>
      </c>
      <c r="D16" s="6">
        <v>1</v>
      </c>
      <c r="E16" s="6">
        <v>17</v>
      </c>
      <c r="F16" s="6">
        <v>1</v>
      </c>
      <c r="G16" s="6">
        <v>27</v>
      </c>
      <c r="H16" s="11">
        <v>1</v>
      </c>
      <c r="I16" s="6">
        <v>25</v>
      </c>
      <c r="J16" s="6">
        <v>1</v>
      </c>
      <c r="K16" s="6">
        <v>25</v>
      </c>
      <c r="L16" s="6">
        <v>1</v>
      </c>
      <c r="M16" s="6">
        <v>25</v>
      </c>
      <c r="N16" s="11">
        <v>1</v>
      </c>
      <c r="O16" s="6">
        <v>20</v>
      </c>
      <c r="P16" s="6">
        <v>1</v>
      </c>
      <c r="Q16" s="6">
        <v>25</v>
      </c>
      <c r="R16" s="6">
        <v>1</v>
      </c>
      <c r="S16" s="6">
        <v>25</v>
      </c>
      <c r="T16" s="11"/>
      <c r="U16" s="6"/>
      <c r="V16" s="6"/>
      <c r="W16" s="6"/>
      <c r="X16" s="6"/>
      <c r="Y16" s="6"/>
      <c r="Z16" s="11">
        <v>1</v>
      </c>
      <c r="AA16" s="6">
        <v>26</v>
      </c>
      <c r="AB16" s="6">
        <v>1</v>
      </c>
      <c r="AC16" s="6">
        <v>24</v>
      </c>
      <c r="AD16" s="6">
        <v>1</v>
      </c>
      <c r="AE16" s="6">
        <v>26</v>
      </c>
      <c r="AF16" s="11">
        <v>1</v>
      </c>
      <c r="AG16" s="6">
        <v>25</v>
      </c>
      <c r="AH16" s="6">
        <v>1</v>
      </c>
      <c r="AI16" s="6">
        <v>25</v>
      </c>
      <c r="AJ16" s="6">
        <v>1</v>
      </c>
      <c r="AK16" s="6">
        <v>25</v>
      </c>
      <c r="AL16" s="11">
        <v>1</v>
      </c>
      <c r="AM16" s="6">
        <v>26</v>
      </c>
      <c r="AN16" s="6">
        <v>1</v>
      </c>
      <c r="AO16" s="6">
        <v>25</v>
      </c>
      <c r="AP16" s="6">
        <v>1</v>
      </c>
      <c r="AQ16" s="6">
        <v>25</v>
      </c>
      <c r="AR16" s="11"/>
      <c r="AS16" s="6"/>
      <c r="AT16" s="6"/>
      <c r="AU16" s="6"/>
      <c r="AV16" s="6"/>
      <c r="AW16" s="6"/>
      <c r="AX16" s="11">
        <v>1</v>
      </c>
      <c r="AY16" s="6">
        <v>27</v>
      </c>
      <c r="AZ16" s="6">
        <v>1</v>
      </c>
      <c r="BA16" s="6">
        <v>25</v>
      </c>
      <c r="BB16" s="6">
        <v>1</v>
      </c>
      <c r="BC16" s="6">
        <v>27</v>
      </c>
      <c r="BD16" s="11"/>
      <c r="BE16" s="6"/>
      <c r="BF16" s="6"/>
      <c r="BG16" s="6"/>
      <c r="BH16" s="6"/>
      <c r="BI16" s="6"/>
      <c r="BJ16" s="72">
        <f t="shared" si="0"/>
        <v>7</v>
      </c>
      <c r="BK16" s="53">
        <f t="shared" si="0"/>
        <v>168</v>
      </c>
      <c r="BL16" s="53">
        <f t="shared" si="0"/>
        <v>7</v>
      </c>
      <c r="BM16" s="53">
        <f t="shared" si="0"/>
        <v>166</v>
      </c>
      <c r="BN16" s="53">
        <f t="shared" si="0"/>
        <v>7</v>
      </c>
      <c r="BO16" s="53">
        <f t="shared" si="0"/>
        <v>180</v>
      </c>
    </row>
    <row r="17" spans="1:67" ht="15.75" customHeight="1">
      <c r="A17" s="57" t="s">
        <v>55</v>
      </c>
      <c r="B17" s="11"/>
      <c r="C17" s="6"/>
      <c r="D17" s="6"/>
      <c r="E17" s="6"/>
      <c r="F17" s="6"/>
      <c r="G17" s="6"/>
      <c r="H17" s="11"/>
      <c r="I17" s="6"/>
      <c r="J17" s="6"/>
      <c r="K17" s="6"/>
      <c r="L17" s="6"/>
      <c r="M17" s="6"/>
      <c r="N17" s="11"/>
      <c r="O17" s="6"/>
      <c r="P17" s="6"/>
      <c r="Q17" s="6"/>
      <c r="R17" s="6"/>
      <c r="S17" s="6"/>
      <c r="T17" s="11"/>
      <c r="U17" s="6"/>
      <c r="V17" s="6"/>
      <c r="W17" s="6"/>
      <c r="X17" s="6"/>
      <c r="Y17" s="6"/>
      <c r="Z17" s="11">
        <v>1</v>
      </c>
      <c r="AA17" s="6">
        <v>26</v>
      </c>
      <c r="AB17" s="6">
        <v>1</v>
      </c>
      <c r="AC17" s="6">
        <v>25</v>
      </c>
      <c r="AD17" s="6">
        <v>1</v>
      </c>
      <c r="AE17" s="6">
        <v>26</v>
      </c>
      <c r="AF17" s="11">
        <v>1</v>
      </c>
      <c r="AG17" s="6">
        <v>25</v>
      </c>
      <c r="AH17" s="6">
        <v>1</v>
      </c>
      <c r="AI17" s="6">
        <v>26</v>
      </c>
      <c r="AJ17" s="6">
        <v>1</v>
      </c>
      <c r="AK17" s="6">
        <v>26</v>
      </c>
      <c r="AL17" s="11">
        <v>1</v>
      </c>
      <c r="AM17" s="6">
        <v>26</v>
      </c>
      <c r="AN17" s="6">
        <v>1</v>
      </c>
      <c r="AO17" s="6">
        <v>21</v>
      </c>
      <c r="AP17" s="6">
        <v>1</v>
      </c>
      <c r="AQ17" s="6">
        <v>24</v>
      </c>
      <c r="AR17" s="11"/>
      <c r="AS17" s="6"/>
      <c r="AT17" s="6"/>
      <c r="AU17" s="6"/>
      <c r="AV17" s="6"/>
      <c r="AW17" s="6"/>
      <c r="AX17" s="11"/>
      <c r="AY17" s="6"/>
      <c r="AZ17" s="6">
        <v>1</v>
      </c>
      <c r="BA17" s="6">
        <v>22</v>
      </c>
      <c r="BB17" s="6"/>
      <c r="BC17" s="6"/>
      <c r="BD17" s="11"/>
      <c r="BE17" s="6"/>
      <c r="BF17" s="6"/>
      <c r="BG17" s="6"/>
      <c r="BH17" s="6"/>
      <c r="BI17" s="6"/>
      <c r="BJ17" s="72">
        <f t="shared" si="0"/>
        <v>3</v>
      </c>
      <c r="BK17" s="53">
        <f t="shared" si="0"/>
        <v>77</v>
      </c>
      <c r="BL17" s="53">
        <f t="shared" si="0"/>
        <v>4</v>
      </c>
      <c r="BM17" s="53">
        <f t="shared" si="0"/>
        <v>94</v>
      </c>
      <c r="BN17" s="53">
        <f t="shared" si="0"/>
        <v>3</v>
      </c>
      <c r="BO17" s="53">
        <f t="shared" si="0"/>
        <v>76</v>
      </c>
    </row>
    <row r="18" spans="1:67" ht="15.75" customHeight="1">
      <c r="A18" s="57" t="s">
        <v>51</v>
      </c>
      <c r="B18" s="11"/>
      <c r="C18" s="6"/>
      <c r="D18" s="6"/>
      <c r="E18" s="6"/>
      <c r="F18" s="6"/>
      <c r="G18" s="6"/>
      <c r="H18" s="11"/>
      <c r="I18" s="6"/>
      <c r="J18" s="6"/>
      <c r="K18" s="6"/>
      <c r="L18" s="6"/>
      <c r="M18" s="6"/>
      <c r="N18" s="11"/>
      <c r="O18" s="6"/>
      <c r="P18" s="6"/>
      <c r="Q18" s="6"/>
      <c r="R18" s="6"/>
      <c r="S18" s="6"/>
      <c r="T18" s="11"/>
      <c r="U18" s="6"/>
      <c r="V18" s="6"/>
      <c r="W18" s="6"/>
      <c r="X18" s="6"/>
      <c r="Y18" s="6"/>
      <c r="Z18" s="11">
        <v>1</v>
      </c>
      <c r="AA18" s="6">
        <v>24</v>
      </c>
      <c r="AB18" s="6">
        <v>1</v>
      </c>
      <c r="AC18" s="6">
        <v>19</v>
      </c>
      <c r="AD18" s="6"/>
      <c r="AE18" s="6"/>
      <c r="AF18" s="11">
        <v>1</v>
      </c>
      <c r="AG18" s="6">
        <v>25</v>
      </c>
      <c r="AH18" s="6"/>
      <c r="AI18" s="6"/>
      <c r="AJ18" s="6"/>
      <c r="AK18" s="6"/>
      <c r="AL18" s="11"/>
      <c r="AM18" s="6"/>
      <c r="AN18" s="6"/>
      <c r="AO18" s="6"/>
      <c r="AP18" s="6">
        <v>1</v>
      </c>
      <c r="AQ18" s="6">
        <v>25</v>
      </c>
      <c r="AR18" s="11"/>
      <c r="AS18" s="6"/>
      <c r="AT18" s="6"/>
      <c r="AU18" s="6"/>
      <c r="AV18" s="6"/>
      <c r="AW18" s="6"/>
      <c r="AX18" s="11"/>
      <c r="AY18" s="6"/>
      <c r="AZ18" s="6"/>
      <c r="BA18" s="6"/>
      <c r="BB18" s="6"/>
      <c r="BC18" s="6"/>
      <c r="BD18" s="11"/>
      <c r="BE18" s="6"/>
      <c r="BF18" s="6"/>
      <c r="BG18" s="6"/>
      <c r="BH18" s="6"/>
      <c r="BI18" s="6"/>
      <c r="BJ18" s="72">
        <f t="shared" si="0"/>
        <v>2</v>
      </c>
      <c r="BK18" s="53">
        <f t="shared" si="0"/>
        <v>49</v>
      </c>
      <c r="BL18" s="53">
        <f t="shared" si="0"/>
        <v>1</v>
      </c>
      <c r="BM18" s="53">
        <f t="shared" si="0"/>
        <v>19</v>
      </c>
      <c r="BN18" s="53">
        <f t="shared" si="0"/>
        <v>1</v>
      </c>
      <c r="BO18" s="53">
        <f t="shared" si="0"/>
        <v>25</v>
      </c>
    </row>
    <row r="19" spans="1:67" s="52" customFormat="1" ht="15.75" customHeight="1">
      <c r="A19" s="58" t="s">
        <v>56</v>
      </c>
      <c r="B19" s="75">
        <v>1</v>
      </c>
      <c r="C19" s="51">
        <v>24</v>
      </c>
      <c r="D19" s="51">
        <v>1</v>
      </c>
      <c r="E19" s="51">
        <v>23</v>
      </c>
      <c r="F19" s="51">
        <v>1</v>
      </c>
      <c r="G19" s="51">
        <v>23</v>
      </c>
      <c r="H19" s="75">
        <v>1</v>
      </c>
      <c r="I19" s="51">
        <v>22</v>
      </c>
      <c r="J19" s="51">
        <v>1</v>
      </c>
      <c r="K19" s="51">
        <v>27</v>
      </c>
      <c r="L19" s="51">
        <v>1</v>
      </c>
      <c r="M19" s="51">
        <v>22</v>
      </c>
      <c r="N19" s="75">
        <v>1</v>
      </c>
      <c r="O19" s="51">
        <v>22</v>
      </c>
      <c r="P19" s="51">
        <v>1</v>
      </c>
      <c r="Q19" s="51">
        <v>26</v>
      </c>
      <c r="R19" s="51">
        <v>1</v>
      </c>
      <c r="S19" s="51">
        <v>25</v>
      </c>
      <c r="T19" s="75">
        <v>1</v>
      </c>
      <c r="U19" s="51">
        <v>22</v>
      </c>
      <c r="V19" s="51">
        <v>1</v>
      </c>
      <c r="W19" s="51">
        <v>24</v>
      </c>
      <c r="X19" s="51">
        <v>1</v>
      </c>
      <c r="Y19" s="51">
        <v>23</v>
      </c>
      <c r="Z19" s="75">
        <v>1</v>
      </c>
      <c r="AA19" s="51">
        <v>25</v>
      </c>
      <c r="AB19" s="51">
        <v>1</v>
      </c>
      <c r="AC19" s="51">
        <v>24</v>
      </c>
      <c r="AD19" s="51">
        <v>1</v>
      </c>
      <c r="AE19" s="51">
        <v>22</v>
      </c>
      <c r="AF19" s="75"/>
      <c r="AG19" s="51"/>
      <c r="AH19" s="51">
        <v>1</v>
      </c>
      <c r="AI19" s="51">
        <v>23</v>
      </c>
      <c r="AJ19" s="51">
        <v>1</v>
      </c>
      <c r="AK19" s="51">
        <v>29</v>
      </c>
      <c r="AL19" s="75">
        <v>1</v>
      </c>
      <c r="AM19" s="51">
        <v>26</v>
      </c>
      <c r="AN19" s="51">
        <v>1</v>
      </c>
      <c r="AO19" s="51">
        <v>27</v>
      </c>
      <c r="AP19" s="51">
        <v>1</v>
      </c>
      <c r="AQ19" s="51">
        <v>25</v>
      </c>
      <c r="AR19" s="75">
        <v>1</v>
      </c>
      <c r="AS19" s="51">
        <v>21</v>
      </c>
      <c r="AT19" s="51">
        <v>1</v>
      </c>
      <c r="AU19" s="51">
        <v>17</v>
      </c>
      <c r="AV19" s="51">
        <v>1</v>
      </c>
      <c r="AW19" s="51">
        <v>26</v>
      </c>
      <c r="AX19" s="75">
        <v>1</v>
      </c>
      <c r="AY19" s="51">
        <v>16</v>
      </c>
      <c r="AZ19" s="51">
        <v>1</v>
      </c>
      <c r="BA19" s="51">
        <v>24</v>
      </c>
      <c r="BB19" s="51">
        <v>1</v>
      </c>
      <c r="BC19" s="51">
        <v>24</v>
      </c>
      <c r="BD19" s="75">
        <v>1</v>
      </c>
      <c r="BE19" s="51">
        <v>14</v>
      </c>
      <c r="BF19" s="51">
        <v>1</v>
      </c>
      <c r="BG19" s="51">
        <v>12</v>
      </c>
      <c r="BH19" s="51">
        <v>1</v>
      </c>
      <c r="BI19" s="51">
        <v>16</v>
      </c>
      <c r="BJ19" s="75">
        <f t="shared" si="0"/>
        <v>9</v>
      </c>
      <c r="BK19" s="51">
        <f t="shared" si="0"/>
        <v>192</v>
      </c>
      <c r="BL19" s="51">
        <f t="shared" si="0"/>
        <v>10</v>
      </c>
      <c r="BM19" s="51">
        <f t="shared" si="0"/>
        <v>227</v>
      </c>
      <c r="BN19" s="51">
        <f t="shared" si="0"/>
        <v>10</v>
      </c>
      <c r="BO19" s="51">
        <f t="shared" si="0"/>
        <v>235</v>
      </c>
    </row>
    <row r="20" spans="1:67" s="52" customFormat="1" ht="15.75" customHeight="1">
      <c r="A20" s="58" t="s">
        <v>57</v>
      </c>
      <c r="B20" s="75">
        <v>1</v>
      </c>
      <c r="C20" s="51">
        <v>23</v>
      </c>
      <c r="D20" s="51">
        <v>1</v>
      </c>
      <c r="E20" s="51">
        <v>21</v>
      </c>
      <c r="F20" s="51">
        <v>1</v>
      </c>
      <c r="G20" s="51">
        <v>16</v>
      </c>
      <c r="H20" s="75">
        <v>1</v>
      </c>
      <c r="I20" s="51">
        <v>20</v>
      </c>
      <c r="J20" s="51">
        <v>1</v>
      </c>
      <c r="K20" s="51">
        <v>25</v>
      </c>
      <c r="L20" s="51">
        <v>1</v>
      </c>
      <c r="M20" s="51">
        <v>20</v>
      </c>
      <c r="N20" s="75"/>
      <c r="O20" s="51"/>
      <c r="P20" s="51">
        <v>1</v>
      </c>
      <c r="Q20" s="51">
        <v>20</v>
      </c>
      <c r="R20" s="51">
        <v>1</v>
      </c>
      <c r="S20" s="51">
        <v>25</v>
      </c>
      <c r="T20" s="75"/>
      <c r="U20" s="51"/>
      <c r="V20" s="51"/>
      <c r="W20" s="51"/>
      <c r="X20" s="51"/>
      <c r="Y20" s="51"/>
      <c r="Z20" s="75">
        <v>1</v>
      </c>
      <c r="AA20" s="51">
        <v>21</v>
      </c>
      <c r="AB20" s="51">
        <v>1</v>
      </c>
      <c r="AC20" s="51">
        <v>24</v>
      </c>
      <c r="AD20" s="51">
        <v>1</v>
      </c>
      <c r="AE20" s="51">
        <v>22</v>
      </c>
      <c r="AF20" s="75">
        <v>1</v>
      </c>
      <c r="AG20" s="51">
        <v>25</v>
      </c>
      <c r="AH20" s="51">
        <v>1</v>
      </c>
      <c r="AI20" s="51">
        <v>20</v>
      </c>
      <c r="AJ20" s="51">
        <v>1</v>
      </c>
      <c r="AK20" s="51">
        <v>25</v>
      </c>
      <c r="AL20" s="75">
        <v>1</v>
      </c>
      <c r="AM20" s="51">
        <v>21</v>
      </c>
      <c r="AN20" s="51">
        <v>1</v>
      </c>
      <c r="AO20" s="51">
        <v>26</v>
      </c>
      <c r="AP20" s="51">
        <v>1</v>
      </c>
      <c r="AQ20" s="51">
        <v>25</v>
      </c>
      <c r="AR20" s="75"/>
      <c r="AS20" s="51"/>
      <c r="AT20" s="51"/>
      <c r="AU20" s="51"/>
      <c r="AV20" s="51"/>
      <c r="AW20" s="51"/>
      <c r="AX20" s="75">
        <v>1</v>
      </c>
      <c r="AY20" s="51">
        <v>23</v>
      </c>
      <c r="AZ20" s="51">
        <v>1</v>
      </c>
      <c r="BA20" s="51">
        <v>26</v>
      </c>
      <c r="BB20" s="51">
        <v>1</v>
      </c>
      <c r="BC20" s="51">
        <v>25</v>
      </c>
      <c r="BD20" s="75"/>
      <c r="BE20" s="51"/>
      <c r="BF20" s="51"/>
      <c r="BG20" s="51"/>
      <c r="BH20" s="51"/>
      <c r="BI20" s="51"/>
      <c r="BJ20" s="75">
        <f t="shared" si="0"/>
        <v>6</v>
      </c>
      <c r="BK20" s="51">
        <f t="shared" si="0"/>
        <v>133</v>
      </c>
      <c r="BL20" s="51">
        <f t="shared" si="0"/>
        <v>7</v>
      </c>
      <c r="BM20" s="51">
        <f t="shared" si="0"/>
        <v>162</v>
      </c>
      <c r="BN20" s="51">
        <f t="shared" si="0"/>
        <v>7</v>
      </c>
      <c r="BO20" s="51">
        <f t="shared" si="0"/>
        <v>158</v>
      </c>
    </row>
    <row r="21" spans="1:67" s="52" customFormat="1" ht="15.75" customHeight="1">
      <c r="A21" s="58" t="s">
        <v>58</v>
      </c>
      <c r="B21" s="75"/>
      <c r="C21" s="51"/>
      <c r="D21" s="51"/>
      <c r="E21" s="51"/>
      <c r="F21" s="51"/>
      <c r="G21" s="51"/>
      <c r="H21" s="75"/>
      <c r="I21" s="51"/>
      <c r="J21" s="51"/>
      <c r="K21" s="51"/>
      <c r="L21" s="51"/>
      <c r="M21" s="51"/>
      <c r="N21" s="75"/>
      <c r="O21" s="51"/>
      <c r="P21" s="51"/>
      <c r="Q21" s="51"/>
      <c r="R21" s="51"/>
      <c r="S21" s="51"/>
      <c r="T21" s="75"/>
      <c r="U21" s="51"/>
      <c r="V21" s="51"/>
      <c r="W21" s="51"/>
      <c r="X21" s="51"/>
      <c r="Y21" s="51"/>
      <c r="Z21" s="75">
        <v>1</v>
      </c>
      <c r="AA21" s="51">
        <v>25</v>
      </c>
      <c r="AB21" s="51">
        <v>1</v>
      </c>
      <c r="AC21" s="51">
        <v>25</v>
      </c>
      <c r="AD21" s="51">
        <v>1</v>
      </c>
      <c r="AE21" s="51">
        <v>24</v>
      </c>
      <c r="AF21" s="75">
        <v>1</v>
      </c>
      <c r="AG21" s="51">
        <v>25</v>
      </c>
      <c r="AH21" s="51">
        <v>1</v>
      </c>
      <c r="AI21" s="51">
        <v>25</v>
      </c>
      <c r="AJ21" s="51">
        <v>1</v>
      </c>
      <c r="AK21" s="51">
        <v>25</v>
      </c>
      <c r="AL21" s="75">
        <v>1</v>
      </c>
      <c r="AM21" s="51">
        <v>24</v>
      </c>
      <c r="AN21" s="51">
        <v>1</v>
      </c>
      <c r="AO21" s="51">
        <v>26</v>
      </c>
      <c r="AP21" s="51">
        <v>1</v>
      </c>
      <c r="AQ21" s="51">
        <v>20</v>
      </c>
      <c r="AR21" s="75"/>
      <c r="AS21" s="51"/>
      <c r="AT21" s="51"/>
      <c r="AU21" s="51"/>
      <c r="AV21" s="51"/>
      <c r="AW21" s="51"/>
      <c r="AX21" s="75">
        <v>1</v>
      </c>
      <c r="AY21" s="51">
        <v>21</v>
      </c>
      <c r="AZ21" s="51"/>
      <c r="BA21" s="51"/>
      <c r="BB21" s="51">
        <v>1</v>
      </c>
      <c r="BC21" s="51">
        <v>22</v>
      </c>
      <c r="BD21" s="75"/>
      <c r="BE21" s="51"/>
      <c r="BF21" s="51"/>
      <c r="BG21" s="51"/>
      <c r="BH21" s="51"/>
      <c r="BI21" s="51"/>
      <c r="BJ21" s="75">
        <f t="shared" si="0"/>
        <v>4</v>
      </c>
      <c r="BK21" s="51">
        <f t="shared" si="0"/>
        <v>95</v>
      </c>
      <c r="BL21" s="51">
        <f t="shared" si="0"/>
        <v>3</v>
      </c>
      <c r="BM21" s="51">
        <f t="shared" si="0"/>
        <v>76</v>
      </c>
      <c r="BN21" s="51">
        <f t="shared" si="0"/>
        <v>4</v>
      </c>
      <c r="BO21" s="51">
        <f t="shared" si="0"/>
        <v>91</v>
      </c>
    </row>
    <row r="22" spans="1:67" s="52" customFormat="1" ht="15.75" customHeight="1">
      <c r="A22" s="58" t="s">
        <v>59</v>
      </c>
      <c r="B22" s="75"/>
      <c r="C22" s="51"/>
      <c r="D22" s="51"/>
      <c r="E22" s="51"/>
      <c r="F22" s="51"/>
      <c r="G22" s="51"/>
      <c r="H22" s="75"/>
      <c r="I22" s="51"/>
      <c r="J22" s="51"/>
      <c r="K22" s="51"/>
      <c r="L22" s="51"/>
      <c r="M22" s="51"/>
      <c r="N22" s="75"/>
      <c r="O22" s="51"/>
      <c r="P22" s="51"/>
      <c r="Q22" s="51"/>
      <c r="R22" s="51"/>
      <c r="S22" s="51"/>
      <c r="T22" s="75"/>
      <c r="U22" s="51"/>
      <c r="V22" s="51"/>
      <c r="W22" s="51"/>
      <c r="X22" s="51"/>
      <c r="Y22" s="51"/>
      <c r="Z22" s="75"/>
      <c r="AA22" s="51"/>
      <c r="AB22" s="51">
        <v>1</v>
      </c>
      <c r="AC22" s="51">
        <v>24</v>
      </c>
      <c r="AD22" s="51">
        <v>1</v>
      </c>
      <c r="AE22" s="51">
        <v>19</v>
      </c>
      <c r="AF22" s="75">
        <v>1</v>
      </c>
      <c r="AG22" s="51">
        <v>25</v>
      </c>
      <c r="AH22" s="51">
        <v>1</v>
      </c>
      <c r="AI22" s="51">
        <v>26</v>
      </c>
      <c r="AJ22" s="51"/>
      <c r="AK22" s="51"/>
      <c r="AL22" s="75"/>
      <c r="AM22" s="51"/>
      <c r="AN22" s="51"/>
      <c r="AO22" s="51"/>
      <c r="AP22" s="51"/>
      <c r="AQ22" s="51"/>
      <c r="AR22" s="75"/>
      <c r="AS22" s="51"/>
      <c r="AT22" s="51"/>
      <c r="AU22" s="51"/>
      <c r="AV22" s="51"/>
      <c r="AW22" s="51"/>
      <c r="AX22" s="75"/>
      <c r="AY22" s="51"/>
      <c r="AZ22" s="51"/>
      <c r="BA22" s="51"/>
      <c r="BB22" s="51"/>
      <c r="BC22" s="51"/>
      <c r="BD22" s="75"/>
      <c r="BE22" s="51"/>
      <c r="BF22" s="51"/>
      <c r="BG22" s="51"/>
      <c r="BH22" s="51"/>
      <c r="BI22" s="51"/>
      <c r="BJ22" s="75">
        <f t="shared" si="0"/>
        <v>1</v>
      </c>
      <c r="BK22" s="51">
        <f t="shared" si="0"/>
        <v>25</v>
      </c>
      <c r="BL22" s="51">
        <f t="shared" si="0"/>
        <v>2</v>
      </c>
      <c r="BM22" s="51">
        <f t="shared" si="0"/>
        <v>50</v>
      </c>
      <c r="BN22" s="51">
        <f t="shared" si="0"/>
        <v>1</v>
      </c>
      <c r="BO22" s="51">
        <f t="shared" si="0"/>
        <v>19</v>
      </c>
    </row>
    <row r="23" spans="1:67" ht="15.75" customHeight="1" thickBot="1">
      <c r="A23" s="59" t="s">
        <v>60</v>
      </c>
      <c r="B23" s="67">
        <f aca="true" t="shared" si="1" ref="B23:BM23">SUM(B7:B22)</f>
        <v>8</v>
      </c>
      <c r="C23" s="54">
        <f t="shared" si="1"/>
        <v>178</v>
      </c>
      <c r="D23" s="80">
        <f t="shared" si="1"/>
        <v>8</v>
      </c>
      <c r="E23" s="80">
        <f t="shared" si="1"/>
        <v>182</v>
      </c>
      <c r="F23" s="80">
        <f t="shared" si="1"/>
        <v>8</v>
      </c>
      <c r="G23" s="81">
        <f t="shared" si="1"/>
        <v>185</v>
      </c>
      <c r="H23" s="82">
        <f t="shared" si="1"/>
        <v>8</v>
      </c>
      <c r="I23" s="80">
        <f t="shared" si="1"/>
        <v>185</v>
      </c>
      <c r="J23" s="80">
        <f t="shared" si="1"/>
        <v>8</v>
      </c>
      <c r="K23" s="80">
        <f t="shared" si="1"/>
        <v>196</v>
      </c>
      <c r="L23" s="80">
        <f t="shared" si="1"/>
        <v>9</v>
      </c>
      <c r="M23" s="81">
        <f t="shared" si="1"/>
        <v>213</v>
      </c>
      <c r="N23" s="82">
        <f t="shared" si="1"/>
        <v>7</v>
      </c>
      <c r="O23" s="80">
        <f t="shared" si="1"/>
        <v>147</v>
      </c>
      <c r="P23" s="80">
        <f t="shared" si="1"/>
        <v>8</v>
      </c>
      <c r="Q23" s="80">
        <f t="shared" si="1"/>
        <v>179</v>
      </c>
      <c r="R23" s="80">
        <f t="shared" si="1"/>
        <v>7</v>
      </c>
      <c r="S23" s="81">
        <f t="shared" si="1"/>
        <v>170</v>
      </c>
      <c r="T23" s="82">
        <f t="shared" si="1"/>
        <v>4</v>
      </c>
      <c r="U23" s="80">
        <f t="shared" si="1"/>
        <v>95</v>
      </c>
      <c r="V23" s="80">
        <f t="shared" si="1"/>
        <v>4</v>
      </c>
      <c r="W23" s="80">
        <f t="shared" si="1"/>
        <v>91</v>
      </c>
      <c r="X23" s="80">
        <f t="shared" si="1"/>
        <v>4</v>
      </c>
      <c r="Y23" s="81">
        <f t="shared" si="1"/>
        <v>85</v>
      </c>
      <c r="Z23" s="82">
        <f t="shared" si="1"/>
        <v>15</v>
      </c>
      <c r="AA23" s="80">
        <f t="shared" si="1"/>
        <v>354</v>
      </c>
      <c r="AB23" s="80">
        <f t="shared" si="1"/>
        <v>15</v>
      </c>
      <c r="AC23" s="80">
        <f t="shared" si="1"/>
        <v>356</v>
      </c>
      <c r="AD23" s="80">
        <f t="shared" si="1"/>
        <v>13</v>
      </c>
      <c r="AE23" s="81">
        <f t="shared" si="1"/>
        <v>314</v>
      </c>
      <c r="AF23" s="82">
        <f t="shared" si="1"/>
        <v>13</v>
      </c>
      <c r="AG23" s="80">
        <f t="shared" si="1"/>
        <v>328</v>
      </c>
      <c r="AH23" s="80">
        <f t="shared" si="1"/>
        <v>13</v>
      </c>
      <c r="AI23" s="80">
        <f t="shared" si="1"/>
        <v>325</v>
      </c>
      <c r="AJ23" s="80">
        <f t="shared" si="1"/>
        <v>13</v>
      </c>
      <c r="AK23" s="81">
        <f t="shared" si="1"/>
        <v>331</v>
      </c>
      <c r="AL23" s="82">
        <f t="shared" si="1"/>
        <v>13</v>
      </c>
      <c r="AM23" s="80">
        <f t="shared" si="1"/>
        <v>312</v>
      </c>
      <c r="AN23" s="80">
        <f t="shared" si="1"/>
        <v>14</v>
      </c>
      <c r="AO23" s="80">
        <f t="shared" si="1"/>
        <v>337</v>
      </c>
      <c r="AP23" s="80">
        <f t="shared" si="1"/>
        <v>15</v>
      </c>
      <c r="AQ23" s="81">
        <f t="shared" si="1"/>
        <v>341</v>
      </c>
      <c r="AR23" s="82">
        <f t="shared" si="1"/>
        <v>4</v>
      </c>
      <c r="AS23" s="80">
        <f t="shared" si="1"/>
        <v>88</v>
      </c>
      <c r="AT23" s="80">
        <f t="shared" si="1"/>
        <v>4</v>
      </c>
      <c r="AU23" s="80">
        <f t="shared" si="1"/>
        <v>90</v>
      </c>
      <c r="AV23" s="80">
        <f t="shared" si="1"/>
        <v>4</v>
      </c>
      <c r="AW23" s="81">
        <f t="shared" si="1"/>
        <v>103</v>
      </c>
      <c r="AX23" s="82">
        <f t="shared" si="1"/>
        <v>10</v>
      </c>
      <c r="AY23" s="80">
        <f t="shared" si="1"/>
        <v>235</v>
      </c>
      <c r="AZ23" s="80">
        <f t="shared" si="1"/>
        <v>10</v>
      </c>
      <c r="BA23" s="80">
        <f t="shared" si="1"/>
        <v>250</v>
      </c>
      <c r="BB23" s="80">
        <f t="shared" si="1"/>
        <v>10</v>
      </c>
      <c r="BC23" s="81">
        <f t="shared" si="1"/>
        <v>241</v>
      </c>
      <c r="BD23" s="82">
        <f t="shared" si="1"/>
        <v>4</v>
      </c>
      <c r="BE23" s="80">
        <f t="shared" si="1"/>
        <v>65</v>
      </c>
      <c r="BF23" s="80">
        <f t="shared" si="1"/>
        <v>4</v>
      </c>
      <c r="BG23" s="80">
        <f t="shared" si="1"/>
        <v>69</v>
      </c>
      <c r="BH23" s="80">
        <f t="shared" si="1"/>
        <v>4</v>
      </c>
      <c r="BI23" s="81">
        <f t="shared" si="1"/>
        <v>73</v>
      </c>
      <c r="BJ23" s="92">
        <f t="shared" si="1"/>
        <v>86</v>
      </c>
      <c r="BK23" s="89">
        <f t="shared" si="1"/>
        <v>1987</v>
      </c>
      <c r="BL23" s="89">
        <f t="shared" si="1"/>
        <v>88</v>
      </c>
      <c r="BM23" s="89">
        <f t="shared" si="1"/>
        <v>2075</v>
      </c>
      <c r="BN23" s="89">
        <f>SUM(BN7:BN22)</f>
        <v>87</v>
      </c>
      <c r="BO23" s="93">
        <f>SUM(BO7:BO22)</f>
        <v>2056</v>
      </c>
    </row>
    <row r="24" spans="1:67" ht="15.75" customHeight="1">
      <c r="A24" s="60" t="s">
        <v>61</v>
      </c>
      <c r="B24" s="11">
        <v>1</v>
      </c>
      <c r="C24" s="6">
        <v>25</v>
      </c>
      <c r="D24" s="6">
        <v>1</v>
      </c>
      <c r="E24" s="6">
        <v>25</v>
      </c>
      <c r="F24" s="53">
        <v>1</v>
      </c>
      <c r="G24" s="53">
        <v>25</v>
      </c>
      <c r="H24" s="11">
        <v>1</v>
      </c>
      <c r="I24" s="6">
        <v>24</v>
      </c>
      <c r="J24" s="6">
        <v>1</v>
      </c>
      <c r="K24" s="6">
        <v>21</v>
      </c>
      <c r="L24" s="53">
        <v>1</v>
      </c>
      <c r="M24" s="53">
        <v>25</v>
      </c>
      <c r="N24" s="11">
        <v>1</v>
      </c>
      <c r="O24" s="6">
        <v>13</v>
      </c>
      <c r="P24" s="6">
        <v>1</v>
      </c>
      <c r="Q24" s="6">
        <v>21</v>
      </c>
      <c r="R24" s="53">
        <v>1</v>
      </c>
      <c r="S24" s="53">
        <v>25</v>
      </c>
      <c r="T24" s="11">
        <v>1</v>
      </c>
      <c r="U24" s="6">
        <v>15</v>
      </c>
      <c r="V24" s="6">
        <v>1</v>
      </c>
      <c r="W24" s="6">
        <v>20</v>
      </c>
      <c r="X24" s="53">
        <v>1</v>
      </c>
      <c r="Y24" s="53">
        <v>25</v>
      </c>
      <c r="Z24" s="11">
        <v>1</v>
      </c>
      <c r="AA24" s="6">
        <v>23</v>
      </c>
      <c r="AB24" s="6">
        <v>1</v>
      </c>
      <c r="AC24" s="6">
        <v>25</v>
      </c>
      <c r="AD24" s="53">
        <v>1</v>
      </c>
      <c r="AE24" s="53">
        <v>23</v>
      </c>
      <c r="AF24" s="11">
        <v>1</v>
      </c>
      <c r="AG24" s="6">
        <v>26</v>
      </c>
      <c r="AH24" s="6">
        <v>1</v>
      </c>
      <c r="AI24" s="6">
        <v>25</v>
      </c>
      <c r="AJ24" s="53">
        <v>1</v>
      </c>
      <c r="AK24" s="53">
        <v>25</v>
      </c>
      <c r="AL24" s="11">
        <v>1</v>
      </c>
      <c r="AM24" s="6">
        <v>27</v>
      </c>
      <c r="AN24" s="6">
        <v>1</v>
      </c>
      <c r="AO24" s="6">
        <v>26</v>
      </c>
      <c r="AP24" s="53">
        <v>1</v>
      </c>
      <c r="AQ24" s="53">
        <v>25</v>
      </c>
      <c r="AR24" s="11">
        <v>1</v>
      </c>
      <c r="AS24" s="6">
        <v>23</v>
      </c>
      <c r="AT24" s="6">
        <v>1</v>
      </c>
      <c r="AU24" s="6">
        <v>21</v>
      </c>
      <c r="AV24" s="53">
        <v>1</v>
      </c>
      <c r="AW24" s="53">
        <v>16</v>
      </c>
      <c r="AX24" s="11">
        <v>1</v>
      </c>
      <c r="AY24" s="6">
        <v>19</v>
      </c>
      <c r="AZ24" s="6">
        <v>1</v>
      </c>
      <c r="BA24" s="6">
        <v>25</v>
      </c>
      <c r="BB24" s="53">
        <v>1</v>
      </c>
      <c r="BC24" s="53">
        <v>25</v>
      </c>
      <c r="BD24" s="11">
        <v>1</v>
      </c>
      <c r="BE24" s="6">
        <v>18</v>
      </c>
      <c r="BF24" s="6">
        <v>1</v>
      </c>
      <c r="BG24" s="6">
        <v>16</v>
      </c>
      <c r="BH24" s="53">
        <v>1</v>
      </c>
      <c r="BI24" s="53">
        <v>13</v>
      </c>
      <c r="BJ24" s="78">
        <f aca="true" t="shared" si="2" ref="BJ24:BO43">B24+H24+N24+T24+Z24+AF24+AL24+AR24+AX24+BD24</f>
        <v>10</v>
      </c>
      <c r="BK24" s="79">
        <f t="shared" si="2"/>
        <v>213</v>
      </c>
      <c r="BL24" s="79">
        <f t="shared" si="2"/>
        <v>10</v>
      </c>
      <c r="BM24" s="79">
        <f t="shared" si="2"/>
        <v>225</v>
      </c>
      <c r="BN24" s="79">
        <f t="shared" si="2"/>
        <v>10</v>
      </c>
      <c r="BO24" s="79">
        <f t="shared" si="2"/>
        <v>227</v>
      </c>
    </row>
    <row r="25" spans="1:67" ht="15.75" customHeight="1">
      <c r="A25" s="60" t="s">
        <v>62</v>
      </c>
      <c r="B25" s="11">
        <v>1</v>
      </c>
      <c r="C25" s="6">
        <v>15</v>
      </c>
      <c r="D25" s="6">
        <v>1</v>
      </c>
      <c r="E25" s="6">
        <v>24</v>
      </c>
      <c r="F25" s="53">
        <v>1</v>
      </c>
      <c r="G25" s="53">
        <v>25</v>
      </c>
      <c r="H25" s="11">
        <v>1</v>
      </c>
      <c r="I25" s="6">
        <v>24</v>
      </c>
      <c r="J25" s="6">
        <v>1</v>
      </c>
      <c r="K25" s="6">
        <v>21</v>
      </c>
      <c r="L25" s="53">
        <v>1</v>
      </c>
      <c r="M25" s="53">
        <v>26</v>
      </c>
      <c r="N25" s="11">
        <v>1</v>
      </c>
      <c r="O25" s="6">
        <v>19</v>
      </c>
      <c r="P25" s="6"/>
      <c r="Q25" s="6"/>
      <c r="R25" s="53">
        <v>1</v>
      </c>
      <c r="S25" s="53">
        <v>18</v>
      </c>
      <c r="T25" s="11"/>
      <c r="U25" s="6"/>
      <c r="V25" s="6"/>
      <c r="W25" s="6"/>
      <c r="X25" s="53"/>
      <c r="Y25" s="53"/>
      <c r="Z25" s="11">
        <v>1</v>
      </c>
      <c r="AA25" s="6">
        <v>25</v>
      </c>
      <c r="AB25" s="6">
        <v>1</v>
      </c>
      <c r="AC25" s="6">
        <v>25</v>
      </c>
      <c r="AD25" s="53">
        <v>1</v>
      </c>
      <c r="AE25" s="53">
        <v>25</v>
      </c>
      <c r="AF25" s="11">
        <v>1</v>
      </c>
      <c r="AG25" s="6">
        <v>26</v>
      </c>
      <c r="AH25" s="6">
        <v>1</v>
      </c>
      <c r="AI25" s="6">
        <v>25</v>
      </c>
      <c r="AJ25" s="53">
        <v>1</v>
      </c>
      <c r="AK25" s="53">
        <v>25</v>
      </c>
      <c r="AL25" s="11">
        <v>1</v>
      </c>
      <c r="AM25" s="6">
        <v>28</v>
      </c>
      <c r="AN25" s="6">
        <v>1</v>
      </c>
      <c r="AO25" s="6">
        <v>22</v>
      </c>
      <c r="AP25" s="53">
        <v>1</v>
      </c>
      <c r="AQ25" s="53">
        <v>27</v>
      </c>
      <c r="AR25" s="11"/>
      <c r="AS25" s="6"/>
      <c r="AT25" s="6"/>
      <c r="AU25" s="6"/>
      <c r="AV25" s="53"/>
      <c r="AW25" s="53"/>
      <c r="AX25" s="11">
        <v>1</v>
      </c>
      <c r="AY25" s="6">
        <v>21</v>
      </c>
      <c r="AZ25" s="6">
        <v>1</v>
      </c>
      <c r="BA25" s="6">
        <v>25</v>
      </c>
      <c r="BB25" s="53">
        <v>1</v>
      </c>
      <c r="BC25" s="53">
        <v>25</v>
      </c>
      <c r="BD25" s="11"/>
      <c r="BE25" s="6"/>
      <c r="BF25" s="6"/>
      <c r="BG25" s="6"/>
      <c r="BH25" s="53"/>
      <c r="BI25" s="53"/>
      <c r="BJ25" s="72">
        <f t="shared" si="2"/>
        <v>7</v>
      </c>
      <c r="BK25" s="53">
        <f t="shared" si="2"/>
        <v>158</v>
      </c>
      <c r="BL25" s="53">
        <f t="shared" si="2"/>
        <v>6</v>
      </c>
      <c r="BM25" s="53">
        <f t="shared" si="2"/>
        <v>142</v>
      </c>
      <c r="BN25" s="53">
        <f t="shared" si="2"/>
        <v>7</v>
      </c>
      <c r="BO25" s="53">
        <f t="shared" si="2"/>
        <v>171</v>
      </c>
    </row>
    <row r="26" spans="1:67" ht="15.75" customHeight="1">
      <c r="A26" s="60" t="s">
        <v>63</v>
      </c>
      <c r="B26" s="11"/>
      <c r="C26" s="6"/>
      <c r="D26" s="6"/>
      <c r="E26" s="6"/>
      <c r="F26" s="53"/>
      <c r="G26" s="53"/>
      <c r="H26" s="11"/>
      <c r="I26" s="6"/>
      <c r="J26" s="6"/>
      <c r="K26" s="6"/>
      <c r="L26" s="53"/>
      <c r="M26" s="53"/>
      <c r="N26" s="11"/>
      <c r="O26" s="6"/>
      <c r="P26" s="6"/>
      <c r="Q26" s="6"/>
      <c r="R26" s="53"/>
      <c r="S26" s="53"/>
      <c r="T26" s="11"/>
      <c r="U26" s="6"/>
      <c r="V26" s="6"/>
      <c r="W26" s="6"/>
      <c r="X26" s="53"/>
      <c r="Y26" s="53"/>
      <c r="Z26" s="11">
        <v>1</v>
      </c>
      <c r="AA26" s="6">
        <v>22</v>
      </c>
      <c r="AB26" s="6">
        <v>1</v>
      </c>
      <c r="AC26" s="6">
        <v>21</v>
      </c>
      <c r="AD26" s="53">
        <v>1</v>
      </c>
      <c r="AE26" s="53">
        <v>25</v>
      </c>
      <c r="AF26" s="11">
        <v>1</v>
      </c>
      <c r="AG26" s="6">
        <v>25</v>
      </c>
      <c r="AH26" s="6">
        <v>1</v>
      </c>
      <c r="AI26" s="6">
        <v>24</v>
      </c>
      <c r="AJ26" s="53">
        <v>1</v>
      </c>
      <c r="AK26" s="53">
        <v>25</v>
      </c>
      <c r="AL26" s="11"/>
      <c r="AM26" s="6"/>
      <c r="AN26" s="6">
        <v>1</v>
      </c>
      <c r="AO26" s="6">
        <v>25</v>
      </c>
      <c r="AP26" s="53">
        <v>1</v>
      </c>
      <c r="AQ26" s="53">
        <v>27</v>
      </c>
      <c r="AR26" s="11"/>
      <c r="AS26" s="6"/>
      <c r="AT26" s="6"/>
      <c r="AU26" s="6"/>
      <c r="AV26" s="53"/>
      <c r="AW26" s="53"/>
      <c r="AX26" s="11"/>
      <c r="AY26" s="6"/>
      <c r="AZ26" s="6"/>
      <c r="BA26" s="6"/>
      <c r="BB26" s="53"/>
      <c r="BC26" s="53"/>
      <c r="BD26" s="11"/>
      <c r="BE26" s="6"/>
      <c r="BF26" s="6"/>
      <c r="BG26" s="6"/>
      <c r="BH26" s="53"/>
      <c r="BI26" s="53"/>
      <c r="BJ26" s="72">
        <f t="shared" si="2"/>
        <v>2</v>
      </c>
      <c r="BK26" s="53">
        <f t="shared" si="2"/>
        <v>47</v>
      </c>
      <c r="BL26" s="53">
        <f t="shared" si="2"/>
        <v>3</v>
      </c>
      <c r="BM26" s="53">
        <f t="shared" si="2"/>
        <v>70</v>
      </c>
      <c r="BN26" s="53">
        <f t="shared" si="2"/>
        <v>3</v>
      </c>
      <c r="BO26" s="53">
        <f t="shared" si="2"/>
        <v>77</v>
      </c>
    </row>
    <row r="27" spans="1:67" ht="15.75" customHeight="1" outlineLevel="1">
      <c r="A27" s="60" t="s">
        <v>64</v>
      </c>
      <c r="B27" s="11"/>
      <c r="C27" s="6"/>
      <c r="D27" s="6"/>
      <c r="E27" s="6"/>
      <c r="F27" s="53"/>
      <c r="G27" s="53"/>
      <c r="H27" s="11"/>
      <c r="I27" s="6"/>
      <c r="J27" s="6"/>
      <c r="K27" s="6"/>
      <c r="L27" s="53"/>
      <c r="M27" s="53"/>
      <c r="N27" s="11"/>
      <c r="O27" s="6"/>
      <c r="P27" s="6"/>
      <c r="Q27" s="6"/>
      <c r="R27" s="53"/>
      <c r="S27" s="53"/>
      <c r="T27" s="11"/>
      <c r="U27" s="6"/>
      <c r="V27" s="6"/>
      <c r="W27" s="6"/>
      <c r="X27" s="53"/>
      <c r="Y27" s="53"/>
      <c r="Z27" s="11"/>
      <c r="AA27" s="6"/>
      <c r="AB27" s="6"/>
      <c r="AC27" s="6"/>
      <c r="AD27" s="53">
        <v>1</v>
      </c>
      <c r="AE27" s="53">
        <v>22</v>
      </c>
      <c r="AF27" s="11">
        <v>1</v>
      </c>
      <c r="AG27" s="6">
        <v>22</v>
      </c>
      <c r="AH27" s="6"/>
      <c r="AI27" s="6"/>
      <c r="AJ27" s="53">
        <v>1</v>
      </c>
      <c r="AK27" s="53">
        <v>25</v>
      </c>
      <c r="AL27" s="11"/>
      <c r="AM27" s="6"/>
      <c r="AN27" s="6"/>
      <c r="AO27" s="6"/>
      <c r="AP27" s="53"/>
      <c r="AQ27" s="53"/>
      <c r="AR27" s="11"/>
      <c r="AS27" s="6"/>
      <c r="AT27" s="6"/>
      <c r="AU27" s="6"/>
      <c r="AV27" s="53"/>
      <c r="AW27" s="53"/>
      <c r="AX27" s="11"/>
      <c r="AY27" s="6"/>
      <c r="AZ27" s="6"/>
      <c r="BA27" s="6"/>
      <c r="BB27" s="53"/>
      <c r="BC27" s="53"/>
      <c r="BD27" s="11"/>
      <c r="BE27" s="6"/>
      <c r="BF27" s="6"/>
      <c r="BG27" s="6"/>
      <c r="BH27" s="53"/>
      <c r="BI27" s="53"/>
      <c r="BJ27" s="72">
        <f t="shared" si="2"/>
        <v>1</v>
      </c>
      <c r="BK27" s="53">
        <f t="shared" si="2"/>
        <v>22</v>
      </c>
      <c r="BL27" s="53">
        <f t="shared" si="2"/>
        <v>0</v>
      </c>
      <c r="BM27" s="53">
        <f t="shared" si="2"/>
        <v>0</v>
      </c>
      <c r="BN27" s="53">
        <f t="shared" si="2"/>
        <v>2</v>
      </c>
      <c r="BO27" s="53">
        <f t="shared" si="2"/>
        <v>47</v>
      </c>
    </row>
    <row r="28" spans="1:67" s="52" customFormat="1" ht="15.75" customHeight="1">
      <c r="A28" s="61" t="s">
        <v>65</v>
      </c>
      <c r="B28" s="75">
        <v>1</v>
      </c>
      <c r="C28" s="51">
        <v>27</v>
      </c>
      <c r="D28" s="51">
        <v>1</v>
      </c>
      <c r="E28" s="51">
        <v>23</v>
      </c>
      <c r="F28" s="51">
        <v>1</v>
      </c>
      <c r="G28" s="51">
        <v>25</v>
      </c>
      <c r="H28" s="75">
        <v>1</v>
      </c>
      <c r="I28" s="51">
        <v>20</v>
      </c>
      <c r="J28" s="51">
        <v>1</v>
      </c>
      <c r="K28" s="51">
        <v>24</v>
      </c>
      <c r="L28" s="51">
        <v>1</v>
      </c>
      <c r="M28" s="51">
        <v>21</v>
      </c>
      <c r="N28" s="75">
        <v>1</v>
      </c>
      <c r="O28" s="51">
        <v>21</v>
      </c>
      <c r="P28" s="51">
        <v>1</v>
      </c>
      <c r="Q28" s="51">
        <v>12</v>
      </c>
      <c r="R28" s="51">
        <v>1</v>
      </c>
      <c r="S28" s="51">
        <v>20</v>
      </c>
      <c r="T28" s="75">
        <v>1</v>
      </c>
      <c r="U28" s="51">
        <v>18</v>
      </c>
      <c r="V28" s="51">
        <v>1</v>
      </c>
      <c r="W28" s="51">
        <v>16</v>
      </c>
      <c r="X28" s="51">
        <v>1</v>
      </c>
      <c r="Y28" s="51">
        <v>20</v>
      </c>
      <c r="Z28" s="75">
        <v>1</v>
      </c>
      <c r="AA28" s="51">
        <v>20</v>
      </c>
      <c r="AB28" s="51">
        <v>1</v>
      </c>
      <c r="AC28" s="51">
        <v>23</v>
      </c>
      <c r="AD28" s="51">
        <v>1</v>
      </c>
      <c r="AE28" s="51">
        <v>23</v>
      </c>
      <c r="AF28" s="75">
        <v>1</v>
      </c>
      <c r="AG28" s="51">
        <v>26</v>
      </c>
      <c r="AH28" s="51">
        <v>1</v>
      </c>
      <c r="AI28" s="51">
        <v>26</v>
      </c>
      <c r="AJ28" s="51">
        <v>1</v>
      </c>
      <c r="AK28" s="51">
        <v>25</v>
      </c>
      <c r="AL28" s="75">
        <v>1</v>
      </c>
      <c r="AM28" s="51">
        <v>25</v>
      </c>
      <c r="AN28" s="51">
        <v>1</v>
      </c>
      <c r="AO28" s="51">
        <v>27</v>
      </c>
      <c r="AP28" s="51">
        <v>1</v>
      </c>
      <c r="AQ28" s="51">
        <v>25</v>
      </c>
      <c r="AR28" s="75">
        <v>1</v>
      </c>
      <c r="AS28" s="51">
        <v>16</v>
      </c>
      <c r="AT28" s="51">
        <v>1</v>
      </c>
      <c r="AU28" s="51">
        <v>23</v>
      </c>
      <c r="AV28" s="51">
        <v>1</v>
      </c>
      <c r="AW28" s="51">
        <v>22</v>
      </c>
      <c r="AX28" s="75">
        <v>1</v>
      </c>
      <c r="AY28" s="51">
        <v>19</v>
      </c>
      <c r="AZ28" s="51">
        <v>1</v>
      </c>
      <c r="BA28" s="51">
        <v>18</v>
      </c>
      <c r="BB28" s="51">
        <v>1</v>
      </c>
      <c r="BC28" s="51">
        <v>23</v>
      </c>
      <c r="BD28" s="75">
        <v>1</v>
      </c>
      <c r="BE28" s="51">
        <v>20</v>
      </c>
      <c r="BF28" s="51">
        <v>1</v>
      </c>
      <c r="BG28" s="51">
        <v>17</v>
      </c>
      <c r="BH28" s="51">
        <v>1</v>
      </c>
      <c r="BI28" s="51">
        <v>13</v>
      </c>
      <c r="BJ28" s="75">
        <f t="shared" si="2"/>
        <v>10</v>
      </c>
      <c r="BK28" s="51">
        <f t="shared" si="2"/>
        <v>212</v>
      </c>
      <c r="BL28" s="51">
        <f t="shared" si="2"/>
        <v>10</v>
      </c>
      <c r="BM28" s="51">
        <f t="shared" si="2"/>
        <v>209</v>
      </c>
      <c r="BN28" s="51">
        <f t="shared" si="2"/>
        <v>10</v>
      </c>
      <c r="BO28" s="51">
        <f t="shared" si="2"/>
        <v>217</v>
      </c>
    </row>
    <row r="29" spans="1:67" s="52" customFormat="1" ht="15.75" customHeight="1">
      <c r="A29" s="61" t="s">
        <v>66</v>
      </c>
      <c r="B29" s="75"/>
      <c r="C29" s="51"/>
      <c r="D29" s="51">
        <v>1</v>
      </c>
      <c r="E29" s="51">
        <v>16</v>
      </c>
      <c r="F29" s="51">
        <v>1</v>
      </c>
      <c r="G29" s="51">
        <v>24</v>
      </c>
      <c r="H29" s="75">
        <v>1</v>
      </c>
      <c r="I29" s="51">
        <v>20</v>
      </c>
      <c r="J29" s="51">
        <v>1</v>
      </c>
      <c r="K29" s="51">
        <v>24</v>
      </c>
      <c r="L29" s="51">
        <v>1</v>
      </c>
      <c r="M29" s="51">
        <v>21</v>
      </c>
      <c r="N29" s="75">
        <v>1</v>
      </c>
      <c r="O29" s="51">
        <v>25</v>
      </c>
      <c r="P29" s="51">
        <v>1</v>
      </c>
      <c r="Q29" s="51">
        <v>18</v>
      </c>
      <c r="R29" s="51"/>
      <c r="S29" s="51"/>
      <c r="T29" s="75"/>
      <c r="U29" s="51"/>
      <c r="V29" s="51"/>
      <c r="W29" s="51"/>
      <c r="X29" s="51"/>
      <c r="Y29" s="51"/>
      <c r="Z29" s="75">
        <v>1</v>
      </c>
      <c r="AA29" s="51">
        <v>19</v>
      </c>
      <c r="AB29" s="51">
        <v>1</v>
      </c>
      <c r="AC29" s="51">
        <v>25</v>
      </c>
      <c r="AD29" s="51">
        <v>1</v>
      </c>
      <c r="AE29" s="51">
        <v>23</v>
      </c>
      <c r="AF29" s="75">
        <v>1</v>
      </c>
      <c r="AG29" s="51">
        <v>28</v>
      </c>
      <c r="AH29" s="51">
        <v>1</v>
      </c>
      <c r="AI29" s="51">
        <v>26</v>
      </c>
      <c r="AJ29" s="51">
        <v>1</v>
      </c>
      <c r="AK29" s="51">
        <v>28</v>
      </c>
      <c r="AL29" s="75">
        <v>1</v>
      </c>
      <c r="AM29" s="51">
        <v>16</v>
      </c>
      <c r="AN29" s="51">
        <v>1</v>
      </c>
      <c r="AO29" s="51">
        <v>30</v>
      </c>
      <c r="AP29" s="51">
        <v>1</v>
      </c>
      <c r="AQ29" s="51">
        <v>25</v>
      </c>
      <c r="AR29" s="75"/>
      <c r="AS29" s="51"/>
      <c r="AT29" s="51"/>
      <c r="AU29" s="51"/>
      <c r="AV29" s="51"/>
      <c r="AW29" s="51"/>
      <c r="AX29" s="75">
        <v>1</v>
      </c>
      <c r="AY29" s="51">
        <v>25</v>
      </c>
      <c r="AZ29" s="51">
        <v>1</v>
      </c>
      <c r="BA29" s="51">
        <v>24</v>
      </c>
      <c r="BB29" s="51">
        <v>1</v>
      </c>
      <c r="BC29" s="51">
        <v>26</v>
      </c>
      <c r="BD29" s="75"/>
      <c r="BE29" s="51"/>
      <c r="BF29" s="51"/>
      <c r="BG29" s="51"/>
      <c r="BH29" s="51"/>
      <c r="BI29" s="51"/>
      <c r="BJ29" s="75">
        <f t="shared" si="2"/>
        <v>6</v>
      </c>
      <c r="BK29" s="51">
        <f t="shared" si="2"/>
        <v>133</v>
      </c>
      <c r="BL29" s="51">
        <f t="shared" si="2"/>
        <v>7</v>
      </c>
      <c r="BM29" s="51">
        <f t="shared" si="2"/>
        <v>163</v>
      </c>
      <c r="BN29" s="51">
        <f t="shared" si="2"/>
        <v>6</v>
      </c>
      <c r="BO29" s="51">
        <f t="shared" si="2"/>
        <v>147</v>
      </c>
    </row>
    <row r="30" spans="1:67" s="52" customFormat="1" ht="15.75" customHeight="1">
      <c r="A30" s="61" t="s">
        <v>67</v>
      </c>
      <c r="B30" s="75"/>
      <c r="C30" s="51"/>
      <c r="D30" s="51"/>
      <c r="E30" s="51"/>
      <c r="F30" s="51"/>
      <c r="G30" s="51"/>
      <c r="H30" s="75"/>
      <c r="I30" s="51"/>
      <c r="J30" s="51"/>
      <c r="K30" s="51"/>
      <c r="L30" s="51"/>
      <c r="M30" s="51"/>
      <c r="N30" s="75"/>
      <c r="O30" s="51"/>
      <c r="P30" s="51"/>
      <c r="Q30" s="51"/>
      <c r="R30" s="51"/>
      <c r="S30" s="51"/>
      <c r="T30" s="75"/>
      <c r="U30" s="51"/>
      <c r="V30" s="51"/>
      <c r="W30" s="51"/>
      <c r="X30" s="51"/>
      <c r="Y30" s="51"/>
      <c r="Z30" s="75">
        <v>1</v>
      </c>
      <c r="AA30" s="51">
        <v>24</v>
      </c>
      <c r="AB30" s="51">
        <v>1</v>
      </c>
      <c r="AC30" s="51">
        <v>19</v>
      </c>
      <c r="AD30" s="51">
        <v>1</v>
      </c>
      <c r="AE30" s="51">
        <v>23</v>
      </c>
      <c r="AF30" s="75">
        <v>1</v>
      </c>
      <c r="AG30" s="51">
        <v>27</v>
      </c>
      <c r="AH30" s="51">
        <v>1</v>
      </c>
      <c r="AI30" s="51">
        <v>25</v>
      </c>
      <c r="AJ30" s="51">
        <v>1</v>
      </c>
      <c r="AK30" s="51">
        <v>25</v>
      </c>
      <c r="AL30" s="75">
        <v>1</v>
      </c>
      <c r="AM30" s="51">
        <v>25</v>
      </c>
      <c r="AN30" s="51"/>
      <c r="AO30" s="51"/>
      <c r="AP30" s="51">
        <v>1</v>
      </c>
      <c r="AQ30" s="51">
        <v>25</v>
      </c>
      <c r="AR30" s="75"/>
      <c r="AS30" s="51"/>
      <c r="AT30" s="51"/>
      <c r="AU30" s="51"/>
      <c r="AV30" s="51"/>
      <c r="AW30" s="51"/>
      <c r="AX30" s="75"/>
      <c r="AY30" s="51"/>
      <c r="AZ30" s="51"/>
      <c r="BA30" s="51"/>
      <c r="BB30" s="51"/>
      <c r="BC30" s="51"/>
      <c r="BD30" s="75"/>
      <c r="BE30" s="51"/>
      <c r="BF30" s="51"/>
      <c r="BG30" s="51"/>
      <c r="BH30" s="51"/>
      <c r="BI30" s="51"/>
      <c r="BJ30" s="75">
        <f t="shared" si="2"/>
        <v>3</v>
      </c>
      <c r="BK30" s="51">
        <f t="shared" si="2"/>
        <v>76</v>
      </c>
      <c r="BL30" s="51">
        <f t="shared" si="2"/>
        <v>2</v>
      </c>
      <c r="BM30" s="51">
        <f t="shared" si="2"/>
        <v>44</v>
      </c>
      <c r="BN30" s="51">
        <f t="shared" si="2"/>
        <v>3</v>
      </c>
      <c r="BO30" s="51">
        <f t="shared" si="2"/>
        <v>73</v>
      </c>
    </row>
    <row r="31" spans="1:67" s="52" customFormat="1" ht="15.75" customHeight="1" hidden="1" outlineLevel="1">
      <c r="A31" s="61" t="s">
        <v>68</v>
      </c>
      <c r="B31" s="75"/>
      <c r="C31" s="51"/>
      <c r="D31" s="51"/>
      <c r="E31" s="51"/>
      <c r="F31" s="51"/>
      <c r="G31" s="51"/>
      <c r="H31" s="75"/>
      <c r="I31" s="51"/>
      <c r="J31" s="51"/>
      <c r="K31" s="51"/>
      <c r="L31" s="51"/>
      <c r="M31" s="51"/>
      <c r="N31" s="75"/>
      <c r="O31" s="51"/>
      <c r="P31" s="51"/>
      <c r="Q31" s="51"/>
      <c r="R31" s="51"/>
      <c r="S31" s="51"/>
      <c r="T31" s="75"/>
      <c r="U31" s="51"/>
      <c r="V31" s="51"/>
      <c r="W31" s="51"/>
      <c r="X31" s="51"/>
      <c r="Y31" s="51"/>
      <c r="Z31" s="75"/>
      <c r="AA31" s="51"/>
      <c r="AB31" s="51"/>
      <c r="AC31" s="51"/>
      <c r="AD31" s="51"/>
      <c r="AE31" s="51"/>
      <c r="AF31" s="75"/>
      <c r="AG31" s="51"/>
      <c r="AH31" s="51">
        <v>1</v>
      </c>
      <c r="AI31" s="51">
        <v>26</v>
      </c>
      <c r="AJ31" s="51"/>
      <c r="AK31" s="51"/>
      <c r="AL31" s="75"/>
      <c r="AM31" s="51"/>
      <c r="AN31" s="51"/>
      <c r="AO31" s="51"/>
      <c r="AP31" s="51"/>
      <c r="AQ31" s="51"/>
      <c r="AR31" s="75"/>
      <c r="AS31" s="51"/>
      <c r="AT31" s="51"/>
      <c r="AU31" s="51"/>
      <c r="AV31" s="51"/>
      <c r="AW31" s="51"/>
      <c r="AX31" s="75"/>
      <c r="AY31" s="51"/>
      <c r="AZ31" s="51"/>
      <c r="BA31" s="51"/>
      <c r="BB31" s="51"/>
      <c r="BC31" s="51"/>
      <c r="BD31" s="75"/>
      <c r="BE31" s="51"/>
      <c r="BF31" s="51"/>
      <c r="BG31" s="51"/>
      <c r="BH31" s="51"/>
      <c r="BI31" s="51"/>
      <c r="BJ31" s="75">
        <f t="shared" si="2"/>
        <v>0</v>
      </c>
      <c r="BK31" s="51">
        <f t="shared" si="2"/>
        <v>0</v>
      </c>
      <c r="BL31" s="51">
        <f t="shared" si="2"/>
        <v>1</v>
      </c>
      <c r="BM31" s="51">
        <f t="shared" si="2"/>
        <v>26</v>
      </c>
      <c r="BN31" s="51">
        <f t="shared" si="2"/>
        <v>0</v>
      </c>
      <c r="BO31" s="51">
        <f t="shared" si="2"/>
        <v>0</v>
      </c>
    </row>
    <row r="32" spans="1:67" ht="15.75" customHeight="1" collapsed="1">
      <c r="A32" s="60" t="s">
        <v>69</v>
      </c>
      <c r="B32" s="11">
        <v>1</v>
      </c>
      <c r="C32" s="6">
        <v>26</v>
      </c>
      <c r="D32" s="6">
        <v>1</v>
      </c>
      <c r="E32" s="6">
        <v>27</v>
      </c>
      <c r="F32" s="6">
        <v>1</v>
      </c>
      <c r="G32" s="6">
        <v>22</v>
      </c>
      <c r="H32" s="11">
        <v>1</v>
      </c>
      <c r="I32" s="6">
        <v>25</v>
      </c>
      <c r="J32" s="6">
        <v>1</v>
      </c>
      <c r="K32" s="6">
        <v>21</v>
      </c>
      <c r="L32" s="6">
        <v>1</v>
      </c>
      <c r="M32" s="6">
        <v>24</v>
      </c>
      <c r="N32" s="11">
        <v>1</v>
      </c>
      <c r="O32" s="6">
        <v>25</v>
      </c>
      <c r="P32" s="6">
        <v>1</v>
      </c>
      <c r="Q32" s="6">
        <v>19</v>
      </c>
      <c r="R32" s="6">
        <v>1</v>
      </c>
      <c r="S32" s="6">
        <v>14</v>
      </c>
      <c r="T32" s="11">
        <v>1</v>
      </c>
      <c r="U32" s="6">
        <v>19</v>
      </c>
      <c r="V32" s="6">
        <v>1</v>
      </c>
      <c r="W32" s="6">
        <v>17</v>
      </c>
      <c r="X32" s="6">
        <v>1</v>
      </c>
      <c r="Y32" s="6">
        <v>14</v>
      </c>
      <c r="Z32" s="11">
        <v>1</v>
      </c>
      <c r="AA32" s="6">
        <v>26</v>
      </c>
      <c r="AB32" s="6">
        <v>1</v>
      </c>
      <c r="AC32" s="6">
        <v>20</v>
      </c>
      <c r="AD32" s="6">
        <v>1</v>
      </c>
      <c r="AE32" s="6">
        <v>25</v>
      </c>
      <c r="AF32" s="11">
        <v>1</v>
      </c>
      <c r="AG32" s="6">
        <v>25</v>
      </c>
      <c r="AH32" s="6">
        <v>1</v>
      </c>
      <c r="AI32" s="6">
        <v>26</v>
      </c>
      <c r="AJ32" s="6">
        <v>1</v>
      </c>
      <c r="AK32" s="6">
        <v>25</v>
      </c>
      <c r="AL32" s="11">
        <v>1</v>
      </c>
      <c r="AM32" s="6">
        <v>28</v>
      </c>
      <c r="AN32" s="6">
        <v>1</v>
      </c>
      <c r="AO32" s="6">
        <v>25</v>
      </c>
      <c r="AP32" s="6">
        <v>1</v>
      </c>
      <c r="AQ32" s="6">
        <v>28</v>
      </c>
      <c r="AR32" s="11">
        <v>1</v>
      </c>
      <c r="AS32" s="6">
        <v>25</v>
      </c>
      <c r="AT32" s="6">
        <v>1</v>
      </c>
      <c r="AU32" s="6">
        <v>17</v>
      </c>
      <c r="AV32" s="6">
        <v>1</v>
      </c>
      <c r="AW32" s="6">
        <v>22</v>
      </c>
      <c r="AX32" s="11">
        <v>1</v>
      </c>
      <c r="AY32" s="6">
        <v>21</v>
      </c>
      <c r="AZ32" s="6">
        <v>1</v>
      </c>
      <c r="BA32" s="6">
        <v>18</v>
      </c>
      <c r="BB32" s="6">
        <v>1</v>
      </c>
      <c r="BC32" s="6">
        <v>20</v>
      </c>
      <c r="BD32" s="11">
        <v>1</v>
      </c>
      <c r="BE32" s="6">
        <v>9</v>
      </c>
      <c r="BF32" s="6">
        <v>1</v>
      </c>
      <c r="BG32" s="6">
        <v>19</v>
      </c>
      <c r="BH32" s="6">
        <v>1</v>
      </c>
      <c r="BI32" s="6">
        <v>16</v>
      </c>
      <c r="BJ32" s="72">
        <f t="shared" si="2"/>
        <v>10</v>
      </c>
      <c r="BK32" s="53">
        <f t="shared" si="2"/>
        <v>229</v>
      </c>
      <c r="BL32" s="53">
        <f t="shared" si="2"/>
        <v>10</v>
      </c>
      <c r="BM32" s="53">
        <f t="shared" si="2"/>
        <v>209</v>
      </c>
      <c r="BN32" s="53">
        <f t="shared" si="2"/>
        <v>10</v>
      </c>
      <c r="BO32" s="53">
        <f t="shared" si="2"/>
        <v>210</v>
      </c>
    </row>
    <row r="33" spans="1:67" ht="15.75" customHeight="1">
      <c r="A33" s="60" t="s">
        <v>70</v>
      </c>
      <c r="B33" s="11">
        <v>1</v>
      </c>
      <c r="C33" s="6">
        <v>22</v>
      </c>
      <c r="D33" s="6"/>
      <c r="E33" s="6"/>
      <c r="F33" s="6">
        <v>1</v>
      </c>
      <c r="G33" s="6">
        <v>13</v>
      </c>
      <c r="H33" s="11">
        <v>1</v>
      </c>
      <c r="I33" s="6">
        <v>21</v>
      </c>
      <c r="J33" s="6">
        <v>1</v>
      </c>
      <c r="K33" s="6">
        <v>20</v>
      </c>
      <c r="L33" s="6">
        <v>1</v>
      </c>
      <c r="M33" s="6">
        <v>22</v>
      </c>
      <c r="N33" s="11">
        <v>1</v>
      </c>
      <c r="O33" s="6">
        <v>18</v>
      </c>
      <c r="P33" s="6">
        <v>1</v>
      </c>
      <c r="Q33" s="6">
        <v>24</v>
      </c>
      <c r="R33" s="6">
        <v>1</v>
      </c>
      <c r="S33" s="6">
        <v>18</v>
      </c>
      <c r="T33" s="11"/>
      <c r="U33" s="6"/>
      <c r="V33" s="6"/>
      <c r="W33" s="6"/>
      <c r="X33" s="6"/>
      <c r="Y33" s="6"/>
      <c r="Z33" s="11">
        <v>1</v>
      </c>
      <c r="AA33" s="6">
        <v>25</v>
      </c>
      <c r="AB33" s="6">
        <v>1</v>
      </c>
      <c r="AC33" s="6">
        <v>23</v>
      </c>
      <c r="AD33" s="6">
        <v>1</v>
      </c>
      <c r="AE33" s="6">
        <v>25</v>
      </c>
      <c r="AF33" s="11">
        <v>1</v>
      </c>
      <c r="AG33" s="6">
        <v>26</v>
      </c>
      <c r="AH33" s="6">
        <v>1</v>
      </c>
      <c r="AI33" s="6">
        <v>27</v>
      </c>
      <c r="AJ33" s="6">
        <v>1</v>
      </c>
      <c r="AK33" s="6">
        <v>25</v>
      </c>
      <c r="AL33" s="11">
        <v>1</v>
      </c>
      <c r="AM33" s="6">
        <v>29</v>
      </c>
      <c r="AN33" s="6">
        <v>1</v>
      </c>
      <c r="AO33" s="6">
        <v>18</v>
      </c>
      <c r="AP33" s="6">
        <v>1</v>
      </c>
      <c r="AQ33" s="6">
        <v>30</v>
      </c>
      <c r="AR33" s="11"/>
      <c r="AS33" s="6"/>
      <c r="AT33" s="6"/>
      <c r="AU33" s="6"/>
      <c r="AV33" s="6"/>
      <c r="AW33" s="6"/>
      <c r="AX33" s="11">
        <v>1</v>
      </c>
      <c r="AY33" s="6">
        <v>16</v>
      </c>
      <c r="AZ33" s="6">
        <v>1</v>
      </c>
      <c r="BA33" s="6">
        <v>20</v>
      </c>
      <c r="BB33" s="6">
        <v>1</v>
      </c>
      <c r="BC33" s="6">
        <v>25</v>
      </c>
      <c r="BD33" s="11"/>
      <c r="BE33" s="6"/>
      <c r="BF33" s="6"/>
      <c r="BG33" s="6"/>
      <c r="BH33" s="6"/>
      <c r="BI33" s="6"/>
      <c r="BJ33" s="72">
        <f t="shared" si="2"/>
        <v>7</v>
      </c>
      <c r="BK33" s="53">
        <f t="shared" si="2"/>
        <v>157</v>
      </c>
      <c r="BL33" s="53">
        <f t="shared" si="2"/>
        <v>6</v>
      </c>
      <c r="BM33" s="53">
        <f t="shared" si="2"/>
        <v>132</v>
      </c>
      <c r="BN33" s="53">
        <f t="shared" si="2"/>
        <v>7</v>
      </c>
      <c r="BO33" s="53">
        <f t="shared" si="2"/>
        <v>158</v>
      </c>
    </row>
    <row r="34" spans="1:67" ht="15.75" customHeight="1">
      <c r="A34" s="60" t="s">
        <v>71</v>
      </c>
      <c r="B34" s="11"/>
      <c r="C34" s="6"/>
      <c r="D34" s="6"/>
      <c r="E34" s="6"/>
      <c r="F34" s="6"/>
      <c r="G34" s="6"/>
      <c r="H34" s="11"/>
      <c r="I34" s="6"/>
      <c r="J34" s="6"/>
      <c r="K34" s="6"/>
      <c r="L34" s="6"/>
      <c r="M34" s="6"/>
      <c r="N34" s="11"/>
      <c r="O34" s="6"/>
      <c r="P34" s="6"/>
      <c r="Q34" s="6"/>
      <c r="R34" s="6"/>
      <c r="S34" s="6"/>
      <c r="T34" s="11"/>
      <c r="U34" s="6"/>
      <c r="V34" s="6"/>
      <c r="W34" s="6"/>
      <c r="X34" s="6"/>
      <c r="Y34" s="6"/>
      <c r="Z34" s="11">
        <v>1</v>
      </c>
      <c r="AA34" s="6">
        <v>18</v>
      </c>
      <c r="AB34" s="6">
        <v>1</v>
      </c>
      <c r="AC34" s="6">
        <v>19</v>
      </c>
      <c r="AD34" s="6">
        <v>1</v>
      </c>
      <c r="AE34" s="6">
        <v>18</v>
      </c>
      <c r="AF34" s="11">
        <v>1</v>
      </c>
      <c r="AG34" s="6">
        <v>25</v>
      </c>
      <c r="AH34" s="6">
        <v>1</v>
      </c>
      <c r="AI34" s="6">
        <v>26</v>
      </c>
      <c r="AJ34" s="6">
        <v>1</v>
      </c>
      <c r="AK34" s="6">
        <v>25</v>
      </c>
      <c r="AL34" s="11">
        <v>1</v>
      </c>
      <c r="AM34" s="6">
        <v>26</v>
      </c>
      <c r="AN34" s="6">
        <v>1</v>
      </c>
      <c r="AO34" s="6">
        <v>21</v>
      </c>
      <c r="AP34" s="6"/>
      <c r="AQ34" s="6"/>
      <c r="AR34" s="11"/>
      <c r="AS34" s="6"/>
      <c r="AT34" s="6"/>
      <c r="AU34" s="6"/>
      <c r="AV34" s="6"/>
      <c r="AW34" s="6"/>
      <c r="AX34" s="11"/>
      <c r="AY34" s="6"/>
      <c r="AZ34" s="6"/>
      <c r="BA34" s="6"/>
      <c r="BB34" s="6"/>
      <c r="BC34" s="6"/>
      <c r="BD34" s="11"/>
      <c r="BE34" s="6"/>
      <c r="BF34" s="6"/>
      <c r="BG34" s="6"/>
      <c r="BH34" s="6"/>
      <c r="BI34" s="6"/>
      <c r="BJ34" s="72">
        <f t="shared" si="2"/>
        <v>3</v>
      </c>
      <c r="BK34" s="53">
        <f t="shared" si="2"/>
        <v>69</v>
      </c>
      <c r="BL34" s="53">
        <f t="shared" si="2"/>
        <v>3</v>
      </c>
      <c r="BM34" s="53">
        <f t="shared" si="2"/>
        <v>66</v>
      </c>
      <c r="BN34" s="53">
        <f t="shared" si="2"/>
        <v>2</v>
      </c>
      <c r="BO34" s="53">
        <f t="shared" si="2"/>
        <v>43</v>
      </c>
    </row>
    <row r="35" spans="1:67" ht="15.75" customHeight="1" outlineLevel="1">
      <c r="A35" s="60" t="s">
        <v>72</v>
      </c>
      <c r="B35" s="11"/>
      <c r="C35" s="6"/>
      <c r="D35" s="6"/>
      <c r="E35" s="6"/>
      <c r="F35" s="6"/>
      <c r="G35" s="6"/>
      <c r="H35" s="11"/>
      <c r="I35" s="6"/>
      <c r="J35" s="6"/>
      <c r="K35" s="6"/>
      <c r="L35" s="6"/>
      <c r="M35" s="6"/>
      <c r="N35" s="11"/>
      <c r="O35" s="6"/>
      <c r="P35" s="6"/>
      <c r="Q35" s="6"/>
      <c r="R35" s="6"/>
      <c r="S35" s="6"/>
      <c r="T35" s="11"/>
      <c r="U35" s="6"/>
      <c r="V35" s="6"/>
      <c r="W35" s="6"/>
      <c r="X35" s="6"/>
      <c r="Y35" s="6"/>
      <c r="Z35" s="11"/>
      <c r="AA35" s="6"/>
      <c r="AB35" s="6"/>
      <c r="AC35" s="6"/>
      <c r="AD35" s="6"/>
      <c r="AE35" s="6"/>
      <c r="AF35" s="11"/>
      <c r="AG35" s="6"/>
      <c r="AH35" s="6"/>
      <c r="AI35" s="6"/>
      <c r="AJ35" s="6">
        <v>1</v>
      </c>
      <c r="AK35" s="6">
        <v>26</v>
      </c>
      <c r="AL35" s="11"/>
      <c r="AM35" s="6"/>
      <c r="AN35" s="6"/>
      <c r="AO35" s="6"/>
      <c r="AP35" s="6"/>
      <c r="AQ35" s="6"/>
      <c r="AR35" s="11"/>
      <c r="AS35" s="6"/>
      <c r="AT35" s="6"/>
      <c r="AU35" s="6"/>
      <c r="AV35" s="6"/>
      <c r="AW35" s="6"/>
      <c r="AX35" s="11"/>
      <c r="AY35" s="6"/>
      <c r="AZ35" s="6"/>
      <c r="BA35" s="6"/>
      <c r="BB35" s="6"/>
      <c r="BC35" s="6"/>
      <c r="BD35" s="11"/>
      <c r="BE35" s="6"/>
      <c r="BF35" s="6"/>
      <c r="BG35" s="6"/>
      <c r="BH35" s="6"/>
      <c r="BI35" s="6"/>
      <c r="BJ35" s="72">
        <f t="shared" si="2"/>
        <v>0</v>
      </c>
      <c r="BK35" s="53">
        <f t="shared" si="2"/>
        <v>0</v>
      </c>
      <c r="BL35" s="53">
        <f t="shared" si="2"/>
        <v>0</v>
      </c>
      <c r="BM35" s="53">
        <f t="shared" si="2"/>
        <v>0</v>
      </c>
      <c r="BN35" s="53">
        <f t="shared" si="2"/>
        <v>1</v>
      </c>
      <c r="BO35" s="53">
        <f t="shared" si="2"/>
        <v>26</v>
      </c>
    </row>
    <row r="36" spans="1:67" s="52" customFormat="1" ht="15.75" customHeight="1">
      <c r="A36" s="61" t="s">
        <v>73</v>
      </c>
      <c r="B36" s="75">
        <v>1</v>
      </c>
      <c r="C36" s="51">
        <v>25</v>
      </c>
      <c r="D36" s="51">
        <v>1</v>
      </c>
      <c r="E36" s="51">
        <v>25</v>
      </c>
      <c r="F36" s="51">
        <v>1</v>
      </c>
      <c r="G36" s="51">
        <v>27</v>
      </c>
      <c r="H36" s="75">
        <v>1</v>
      </c>
      <c r="I36" s="51">
        <v>24</v>
      </c>
      <c r="J36" s="51">
        <v>1</v>
      </c>
      <c r="K36" s="51">
        <v>25</v>
      </c>
      <c r="L36" s="51">
        <v>1</v>
      </c>
      <c r="M36" s="51">
        <v>22</v>
      </c>
      <c r="N36" s="75">
        <v>1</v>
      </c>
      <c r="O36" s="51">
        <v>27</v>
      </c>
      <c r="P36" s="51">
        <v>1</v>
      </c>
      <c r="Q36" s="51">
        <v>25</v>
      </c>
      <c r="R36" s="51">
        <v>1</v>
      </c>
      <c r="S36" s="51">
        <v>21</v>
      </c>
      <c r="T36" s="75">
        <v>1</v>
      </c>
      <c r="U36" s="51">
        <v>21</v>
      </c>
      <c r="V36" s="51">
        <v>1</v>
      </c>
      <c r="W36" s="51">
        <v>21</v>
      </c>
      <c r="X36" s="51">
        <v>1</v>
      </c>
      <c r="Y36" s="51">
        <v>17</v>
      </c>
      <c r="Z36" s="75">
        <v>1</v>
      </c>
      <c r="AA36" s="51">
        <v>21</v>
      </c>
      <c r="AB36" s="51">
        <v>1</v>
      </c>
      <c r="AC36" s="51">
        <v>25</v>
      </c>
      <c r="AD36" s="51">
        <v>1</v>
      </c>
      <c r="AE36" s="51">
        <v>19</v>
      </c>
      <c r="AF36" s="75">
        <v>1</v>
      </c>
      <c r="AG36" s="51">
        <v>26</v>
      </c>
      <c r="AH36" s="51">
        <v>1</v>
      </c>
      <c r="AI36" s="51">
        <v>25</v>
      </c>
      <c r="AJ36" s="51">
        <v>1</v>
      </c>
      <c r="AK36" s="51">
        <v>28</v>
      </c>
      <c r="AL36" s="75">
        <v>1</v>
      </c>
      <c r="AM36" s="51">
        <v>25</v>
      </c>
      <c r="AN36" s="51">
        <v>1</v>
      </c>
      <c r="AO36" s="51">
        <v>27</v>
      </c>
      <c r="AP36" s="51">
        <v>1</v>
      </c>
      <c r="AQ36" s="51">
        <v>25</v>
      </c>
      <c r="AR36" s="75">
        <v>1</v>
      </c>
      <c r="AS36" s="51">
        <v>16</v>
      </c>
      <c r="AT36" s="51">
        <v>1</v>
      </c>
      <c r="AU36" s="51">
        <v>25</v>
      </c>
      <c r="AV36" s="51">
        <v>1</v>
      </c>
      <c r="AW36" s="51">
        <v>19</v>
      </c>
      <c r="AX36" s="75">
        <v>1</v>
      </c>
      <c r="AY36" s="51">
        <v>28</v>
      </c>
      <c r="AZ36" s="51">
        <v>1</v>
      </c>
      <c r="BA36" s="51">
        <v>23</v>
      </c>
      <c r="BB36" s="51">
        <v>1</v>
      </c>
      <c r="BC36" s="51">
        <v>29</v>
      </c>
      <c r="BD36" s="75">
        <v>1</v>
      </c>
      <c r="BE36" s="51">
        <v>17</v>
      </c>
      <c r="BF36" s="51">
        <v>1</v>
      </c>
      <c r="BG36" s="51">
        <v>9</v>
      </c>
      <c r="BH36" s="51">
        <v>1</v>
      </c>
      <c r="BI36" s="51">
        <v>19</v>
      </c>
      <c r="BJ36" s="75">
        <f t="shared" si="2"/>
        <v>10</v>
      </c>
      <c r="BK36" s="51">
        <f t="shared" si="2"/>
        <v>230</v>
      </c>
      <c r="BL36" s="51">
        <f t="shared" si="2"/>
        <v>10</v>
      </c>
      <c r="BM36" s="51">
        <f t="shared" si="2"/>
        <v>230</v>
      </c>
      <c r="BN36" s="51">
        <f t="shared" si="2"/>
        <v>10</v>
      </c>
      <c r="BO36" s="51">
        <f t="shared" si="2"/>
        <v>226</v>
      </c>
    </row>
    <row r="37" spans="1:67" s="52" customFormat="1" ht="15.75" customHeight="1">
      <c r="A37" s="61" t="s">
        <v>74</v>
      </c>
      <c r="B37" s="75"/>
      <c r="C37" s="51"/>
      <c r="D37" s="51">
        <v>1</v>
      </c>
      <c r="E37" s="51">
        <v>22</v>
      </c>
      <c r="F37" s="51"/>
      <c r="G37" s="51"/>
      <c r="H37" s="75">
        <v>1</v>
      </c>
      <c r="I37" s="51">
        <v>28</v>
      </c>
      <c r="J37" s="51">
        <v>1</v>
      </c>
      <c r="K37" s="51">
        <v>23</v>
      </c>
      <c r="L37" s="51">
        <v>1</v>
      </c>
      <c r="M37" s="51">
        <v>22</v>
      </c>
      <c r="N37" s="75"/>
      <c r="O37" s="51"/>
      <c r="P37" s="51">
        <v>1</v>
      </c>
      <c r="Q37" s="51">
        <v>17</v>
      </c>
      <c r="R37" s="51">
        <v>1</v>
      </c>
      <c r="S37" s="51">
        <v>25</v>
      </c>
      <c r="T37" s="75"/>
      <c r="U37" s="51"/>
      <c r="V37" s="51"/>
      <c r="W37" s="51"/>
      <c r="X37" s="51"/>
      <c r="Y37" s="51"/>
      <c r="Z37" s="75">
        <v>1</v>
      </c>
      <c r="AA37" s="51">
        <v>25</v>
      </c>
      <c r="AB37" s="51">
        <v>1</v>
      </c>
      <c r="AC37" s="51">
        <v>25</v>
      </c>
      <c r="AD37" s="51">
        <v>1</v>
      </c>
      <c r="AE37" s="51">
        <v>25</v>
      </c>
      <c r="AF37" s="75">
        <v>1</v>
      </c>
      <c r="AG37" s="51">
        <v>25</v>
      </c>
      <c r="AH37" s="51">
        <v>1</v>
      </c>
      <c r="AI37" s="51">
        <v>26</v>
      </c>
      <c r="AJ37" s="51">
        <v>1</v>
      </c>
      <c r="AK37" s="51">
        <v>29</v>
      </c>
      <c r="AL37" s="75">
        <v>1</v>
      </c>
      <c r="AM37" s="51">
        <v>17</v>
      </c>
      <c r="AN37" s="51">
        <v>1</v>
      </c>
      <c r="AO37" s="51">
        <v>29</v>
      </c>
      <c r="AP37" s="51">
        <v>1</v>
      </c>
      <c r="AQ37" s="51">
        <v>20</v>
      </c>
      <c r="AR37" s="75"/>
      <c r="AS37" s="51"/>
      <c r="AT37" s="51"/>
      <c r="AU37" s="51"/>
      <c r="AV37" s="51"/>
      <c r="AW37" s="51"/>
      <c r="AX37" s="75">
        <v>1</v>
      </c>
      <c r="AY37" s="51">
        <v>30</v>
      </c>
      <c r="AZ37" s="51">
        <v>1</v>
      </c>
      <c r="BA37" s="51">
        <v>15</v>
      </c>
      <c r="BB37" s="51"/>
      <c r="BC37" s="51"/>
      <c r="BD37" s="75"/>
      <c r="BE37" s="51"/>
      <c r="BF37" s="51"/>
      <c r="BG37" s="51"/>
      <c r="BH37" s="51"/>
      <c r="BI37" s="51"/>
      <c r="BJ37" s="75">
        <f t="shared" si="2"/>
        <v>5</v>
      </c>
      <c r="BK37" s="51">
        <f t="shared" si="2"/>
        <v>125</v>
      </c>
      <c r="BL37" s="51">
        <f t="shared" si="2"/>
        <v>7</v>
      </c>
      <c r="BM37" s="51">
        <f t="shared" si="2"/>
        <v>157</v>
      </c>
      <c r="BN37" s="51">
        <f t="shared" si="2"/>
        <v>5</v>
      </c>
      <c r="BO37" s="51">
        <f t="shared" si="2"/>
        <v>121</v>
      </c>
    </row>
    <row r="38" spans="1:67" s="52" customFormat="1" ht="15.75" customHeight="1">
      <c r="A38" s="61" t="s">
        <v>75</v>
      </c>
      <c r="B38" s="75"/>
      <c r="C38" s="51"/>
      <c r="D38" s="51"/>
      <c r="E38" s="51"/>
      <c r="F38" s="51"/>
      <c r="G38" s="51"/>
      <c r="H38" s="75"/>
      <c r="I38" s="51"/>
      <c r="J38" s="51"/>
      <c r="K38" s="51"/>
      <c r="L38" s="51"/>
      <c r="M38" s="51"/>
      <c r="N38" s="75"/>
      <c r="O38" s="51"/>
      <c r="P38" s="51"/>
      <c r="Q38" s="51"/>
      <c r="R38" s="51"/>
      <c r="S38" s="51"/>
      <c r="T38" s="75"/>
      <c r="U38" s="51"/>
      <c r="V38" s="51"/>
      <c r="W38" s="51"/>
      <c r="X38" s="51"/>
      <c r="Y38" s="51"/>
      <c r="Z38" s="75">
        <v>1</v>
      </c>
      <c r="AA38" s="51">
        <v>25</v>
      </c>
      <c r="AB38" s="51">
        <v>1</v>
      </c>
      <c r="AC38" s="51">
        <v>20</v>
      </c>
      <c r="AD38" s="51">
        <v>1</v>
      </c>
      <c r="AE38" s="51">
        <v>20</v>
      </c>
      <c r="AF38" s="75">
        <v>1</v>
      </c>
      <c r="AG38" s="51">
        <v>26</v>
      </c>
      <c r="AH38" s="51">
        <v>1</v>
      </c>
      <c r="AI38" s="51">
        <v>25</v>
      </c>
      <c r="AJ38" s="51">
        <v>1</v>
      </c>
      <c r="AK38" s="51">
        <v>24</v>
      </c>
      <c r="AL38" s="75">
        <v>1</v>
      </c>
      <c r="AM38" s="51">
        <v>25</v>
      </c>
      <c r="AN38" s="51">
        <v>1</v>
      </c>
      <c r="AO38" s="51">
        <v>27</v>
      </c>
      <c r="AP38" s="51">
        <v>1</v>
      </c>
      <c r="AQ38" s="51">
        <v>20</v>
      </c>
      <c r="AR38" s="75"/>
      <c r="AS38" s="51"/>
      <c r="AT38" s="51"/>
      <c r="AU38" s="51"/>
      <c r="AV38" s="51"/>
      <c r="AW38" s="51"/>
      <c r="AX38" s="75"/>
      <c r="AY38" s="51"/>
      <c r="AZ38" s="51"/>
      <c r="BA38" s="51"/>
      <c r="BB38" s="51"/>
      <c r="BC38" s="51"/>
      <c r="BD38" s="75"/>
      <c r="BE38" s="51"/>
      <c r="BF38" s="51"/>
      <c r="BG38" s="51"/>
      <c r="BH38" s="51"/>
      <c r="BI38" s="51"/>
      <c r="BJ38" s="75">
        <f t="shared" si="2"/>
        <v>3</v>
      </c>
      <c r="BK38" s="51">
        <f t="shared" si="2"/>
        <v>76</v>
      </c>
      <c r="BL38" s="51">
        <f t="shared" si="2"/>
        <v>3</v>
      </c>
      <c r="BM38" s="51">
        <f t="shared" si="2"/>
        <v>72</v>
      </c>
      <c r="BN38" s="51">
        <f t="shared" si="2"/>
        <v>3</v>
      </c>
      <c r="BO38" s="51">
        <f t="shared" si="2"/>
        <v>64</v>
      </c>
    </row>
    <row r="39" spans="1:67" s="52" customFormat="1" ht="15.75" customHeight="1" hidden="1" outlineLevel="1">
      <c r="A39" s="61" t="s">
        <v>76</v>
      </c>
      <c r="B39" s="75"/>
      <c r="C39" s="51"/>
      <c r="D39" s="51"/>
      <c r="E39" s="51"/>
      <c r="F39" s="51"/>
      <c r="G39" s="51"/>
      <c r="H39" s="75"/>
      <c r="I39" s="51"/>
      <c r="J39" s="51"/>
      <c r="K39" s="51"/>
      <c r="L39" s="51"/>
      <c r="M39" s="51"/>
      <c r="N39" s="75"/>
      <c r="O39" s="51"/>
      <c r="P39" s="51"/>
      <c r="Q39" s="51"/>
      <c r="R39" s="51"/>
      <c r="S39" s="51"/>
      <c r="T39" s="75"/>
      <c r="U39" s="51"/>
      <c r="V39" s="51"/>
      <c r="W39" s="51"/>
      <c r="X39" s="51"/>
      <c r="Y39" s="51"/>
      <c r="Z39" s="75"/>
      <c r="AA39" s="51"/>
      <c r="AB39" s="51"/>
      <c r="AC39" s="51"/>
      <c r="AD39" s="51"/>
      <c r="AE39" s="51"/>
      <c r="AF39" s="75"/>
      <c r="AG39" s="51"/>
      <c r="AH39" s="51"/>
      <c r="AI39" s="51"/>
      <c r="AJ39" s="51"/>
      <c r="AK39" s="51"/>
      <c r="AL39" s="75">
        <v>1</v>
      </c>
      <c r="AM39" s="51">
        <v>25</v>
      </c>
      <c r="AN39" s="51"/>
      <c r="AO39" s="51"/>
      <c r="AP39" s="51"/>
      <c r="AQ39" s="51"/>
      <c r="AR39" s="75"/>
      <c r="AS39" s="51"/>
      <c r="AT39" s="51"/>
      <c r="AU39" s="51"/>
      <c r="AV39" s="51"/>
      <c r="AW39" s="51"/>
      <c r="AX39" s="75"/>
      <c r="AY39" s="51"/>
      <c r="AZ39" s="51"/>
      <c r="BA39" s="51"/>
      <c r="BB39" s="51"/>
      <c r="BC39" s="51"/>
      <c r="BD39" s="75"/>
      <c r="BE39" s="51"/>
      <c r="BF39" s="51"/>
      <c r="BG39" s="51"/>
      <c r="BH39" s="51"/>
      <c r="BI39" s="51"/>
      <c r="BJ39" s="75">
        <f t="shared" si="2"/>
        <v>1</v>
      </c>
      <c r="BK39" s="51">
        <f t="shared" si="2"/>
        <v>25</v>
      </c>
      <c r="BL39" s="51">
        <f t="shared" si="2"/>
        <v>0</v>
      </c>
      <c r="BM39" s="51">
        <f t="shared" si="2"/>
        <v>0</v>
      </c>
      <c r="BN39" s="51">
        <f t="shared" si="2"/>
        <v>0</v>
      </c>
      <c r="BO39" s="51">
        <f t="shared" si="2"/>
        <v>0</v>
      </c>
    </row>
    <row r="40" spans="1:67" ht="15.75" customHeight="1" collapsed="1">
      <c r="A40" s="60" t="s">
        <v>77</v>
      </c>
      <c r="B40" s="11">
        <v>1</v>
      </c>
      <c r="C40" s="6">
        <v>20</v>
      </c>
      <c r="D40" s="6">
        <v>1</v>
      </c>
      <c r="E40" s="6">
        <v>25</v>
      </c>
      <c r="F40" s="6">
        <v>1</v>
      </c>
      <c r="G40" s="6">
        <v>26</v>
      </c>
      <c r="H40" s="11">
        <v>1</v>
      </c>
      <c r="I40" s="6">
        <v>21</v>
      </c>
      <c r="J40" s="6">
        <v>1</v>
      </c>
      <c r="K40" s="6">
        <v>22</v>
      </c>
      <c r="L40" s="6">
        <v>1</v>
      </c>
      <c r="M40" s="6">
        <v>22</v>
      </c>
      <c r="N40" s="11">
        <v>1</v>
      </c>
      <c r="O40" s="6">
        <v>22</v>
      </c>
      <c r="P40" s="6">
        <v>1</v>
      </c>
      <c r="Q40" s="6">
        <v>26</v>
      </c>
      <c r="R40" s="6">
        <v>1</v>
      </c>
      <c r="S40" s="6">
        <v>23</v>
      </c>
      <c r="T40" s="11">
        <v>1</v>
      </c>
      <c r="U40" s="6">
        <v>19</v>
      </c>
      <c r="V40" s="6">
        <v>1</v>
      </c>
      <c r="W40" s="6">
        <v>22</v>
      </c>
      <c r="X40" s="6">
        <v>1</v>
      </c>
      <c r="Y40" s="6">
        <v>21</v>
      </c>
      <c r="Z40" s="11">
        <v>1</v>
      </c>
      <c r="AA40" s="6">
        <v>29</v>
      </c>
      <c r="AB40" s="6">
        <v>1</v>
      </c>
      <c r="AC40" s="6">
        <v>20</v>
      </c>
      <c r="AD40" s="6">
        <v>1</v>
      </c>
      <c r="AE40" s="6">
        <v>25</v>
      </c>
      <c r="AF40" s="11">
        <v>1</v>
      </c>
      <c r="AG40" s="6">
        <v>25</v>
      </c>
      <c r="AH40" s="6">
        <v>1</v>
      </c>
      <c r="AI40" s="6">
        <v>25</v>
      </c>
      <c r="AJ40" s="6">
        <v>1</v>
      </c>
      <c r="AK40" s="6">
        <v>24</v>
      </c>
      <c r="AL40" s="11">
        <v>1</v>
      </c>
      <c r="AM40" s="6">
        <v>28</v>
      </c>
      <c r="AN40" s="6">
        <v>1</v>
      </c>
      <c r="AO40" s="6">
        <v>25</v>
      </c>
      <c r="AP40" s="6">
        <v>1</v>
      </c>
      <c r="AQ40" s="6">
        <v>25</v>
      </c>
      <c r="AR40" s="11">
        <v>1</v>
      </c>
      <c r="AS40" s="6">
        <v>15</v>
      </c>
      <c r="AT40" s="6">
        <v>1</v>
      </c>
      <c r="AU40" s="6">
        <v>15</v>
      </c>
      <c r="AV40" s="6">
        <v>1</v>
      </c>
      <c r="AW40" s="6">
        <v>26</v>
      </c>
      <c r="AX40" s="11">
        <v>1</v>
      </c>
      <c r="AY40" s="6">
        <v>23</v>
      </c>
      <c r="AZ40" s="6">
        <v>1</v>
      </c>
      <c r="BA40" s="6">
        <v>27</v>
      </c>
      <c r="BB40" s="6">
        <v>1</v>
      </c>
      <c r="BC40" s="6">
        <v>25</v>
      </c>
      <c r="BD40" s="11">
        <v>1</v>
      </c>
      <c r="BE40" s="6">
        <v>17</v>
      </c>
      <c r="BF40" s="6">
        <v>1</v>
      </c>
      <c r="BG40" s="6">
        <v>18</v>
      </c>
      <c r="BH40" s="6">
        <v>1</v>
      </c>
      <c r="BI40" s="6">
        <v>8</v>
      </c>
      <c r="BJ40" s="72">
        <f t="shared" si="2"/>
        <v>10</v>
      </c>
      <c r="BK40" s="53">
        <f t="shared" si="2"/>
        <v>219</v>
      </c>
      <c r="BL40" s="53">
        <f t="shared" si="2"/>
        <v>10</v>
      </c>
      <c r="BM40" s="53">
        <f t="shared" si="2"/>
        <v>225</v>
      </c>
      <c r="BN40" s="53">
        <f t="shared" si="2"/>
        <v>10</v>
      </c>
      <c r="BO40" s="53">
        <f t="shared" si="2"/>
        <v>225</v>
      </c>
    </row>
    <row r="41" spans="1:67" ht="15.75" customHeight="1">
      <c r="A41" s="60" t="s">
        <v>78</v>
      </c>
      <c r="B41" s="11">
        <v>1</v>
      </c>
      <c r="C41" s="6">
        <v>25</v>
      </c>
      <c r="D41" s="6"/>
      <c r="E41" s="6"/>
      <c r="F41" s="6">
        <v>1</v>
      </c>
      <c r="G41" s="6">
        <v>22</v>
      </c>
      <c r="H41" s="11">
        <v>1</v>
      </c>
      <c r="I41" s="6">
        <v>28</v>
      </c>
      <c r="J41" s="6">
        <v>1</v>
      </c>
      <c r="K41" s="6">
        <v>28</v>
      </c>
      <c r="L41" s="6">
        <v>1</v>
      </c>
      <c r="M41" s="6">
        <v>25</v>
      </c>
      <c r="N41" s="11">
        <v>1</v>
      </c>
      <c r="O41" s="6">
        <v>25</v>
      </c>
      <c r="P41" s="6"/>
      <c r="Q41" s="6"/>
      <c r="R41" s="6">
        <v>1</v>
      </c>
      <c r="S41" s="6">
        <v>18</v>
      </c>
      <c r="T41" s="11"/>
      <c r="U41" s="6"/>
      <c r="V41" s="6"/>
      <c r="W41" s="6"/>
      <c r="X41" s="6"/>
      <c r="Y41" s="6"/>
      <c r="Z41" s="11">
        <v>1</v>
      </c>
      <c r="AA41" s="6">
        <v>28</v>
      </c>
      <c r="AB41" s="6">
        <v>1</v>
      </c>
      <c r="AC41" s="6">
        <v>26</v>
      </c>
      <c r="AD41" s="6">
        <v>1</v>
      </c>
      <c r="AE41" s="6">
        <v>24</v>
      </c>
      <c r="AF41" s="11">
        <v>1</v>
      </c>
      <c r="AG41" s="6">
        <v>25</v>
      </c>
      <c r="AH41" s="6">
        <v>1</v>
      </c>
      <c r="AI41" s="6">
        <v>25</v>
      </c>
      <c r="AJ41" s="6">
        <v>1</v>
      </c>
      <c r="AK41" s="6">
        <v>27</v>
      </c>
      <c r="AL41" s="11">
        <v>1</v>
      </c>
      <c r="AM41" s="6">
        <v>26</v>
      </c>
      <c r="AN41" s="6">
        <v>1</v>
      </c>
      <c r="AO41" s="6">
        <v>22</v>
      </c>
      <c r="AP41" s="6">
        <v>1</v>
      </c>
      <c r="AQ41" s="6">
        <v>28</v>
      </c>
      <c r="AR41" s="11"/>
      <c r="AS41" s="6"/>
      <c r="AT41" s="6"/>
      <c r="AU41" s="6"/>
      <c r="AV41" s="6"/>
      <c r="AW41" s="6"/>
      <c r="AX41" s="11">
        <v>1</v>
      </c>
      <c r="AY41" s="6">
        <v>22</v>
      </c>
      <c r="AZ41" s="6">
        <v>1</v>
      </c>
      <c r="BA41" s="6">
        <v>30</v>
      </c>
      <c r="BB41" s="6">
        <v>1</v>
      </c>
      <c r="BC41" s="6">
        <v>15</v>
      </c>
      <c r="BD41" s="11"/>
      <c r="BE41" s="6"/>
      <c r="BF41" s="6"/>
      <c r="BG41" s="6"/>
      <c r="BH41" s="6"/>
      <c r="BI41" s="6"/>
      <c r="BJ41" s="72">
        <f t="shared" si="2"/>
        <v>7</v>
      </c>
      <c r="BK41" s="53">
        <f t="shared" si="2"/>
        <v>179</v>
      </c>
      <c r="BL41" s="53">
        <f t="shared" si="2"/>
        <v>5</v>
      </c>
      <c r="BM41" s="53">
        <f t="shared" si="2"/>
        <v>131</v>
      </c>
      <c r="BN41" s="53">
        <f t="shared" si="2"/>
        <v>7</v>
      </c>
      <c r="BO41" s="53">
        <f t="shared" si="2"/>
        <v>159</v>
      </c>
    </row>
    <row r="42" spans="1:67" ht="15.75" customHeight="1">
      <c r="A42" s="60" t="s">
        <v>79</v>
      </c>
      <c r="B42" s="11"/>
      <c r="C42" s="6"/>
      <c r="D42" s="6"/>
      <c r="E42" s="6"/>
      <c r="F42" s="6"/>
      <c r="G42" s="6"/>
      <c r="H42" s="11"/>
      <c r="I42" s="6"/>
      <c r="J42" s="6"/>
      <c r="K42" s="6"/>
      <c r="L42" s="6"/>
      <c r="M42" s="6"/>
      <c r="N42" s="11"/>
      <c r="O42" s="6"/>
      <c r="P42" s="6"/>
      <c r="Q42" s="6"/>
      <c r="R42" s="6"/>
      <c r="S42" s="6"/>
      <c r="T42" s="11"/>
      <c r="U42" s="6"/>
      <c r="V42" s="6"/>
      <c r="W42" s="6"/>
      <c r="X42" s="6"/>
      <c r="Y42" s="6"/>
      <c r="Z42" s="11">
        <v>1</v>
      </c>
      <c r="AA42" s="6">
        <v>25</v>
      </c>
      <c r="AB42" s="6">
        <v>1</v>
      </c>
      <c r="AC42" s="6">
        <v>25</v>
      </c>
      <c r="AD42" s="6">
        <v>1</v>
      </c>
      <c r="AE42" s="6">
        <v>21</v>
      </c>
      <c r="AF42" s="11">
        <v>1</v>
      </c>
      <c r="AG42" s="6">
        <v>27</v>
      </c>
      <c r="AH42" s="6">
        <v>1</v>
      </c>
      <c r="AI42" s="6">
        <v>26</v>
      </c>
      <c r="AJ42" s="6">
        <v>1</v>
      </c>
      <c r="AK42" s="6">
        <v>25</v>
      </c>
      <c r="AL42" s="11">
        <v>1</v>
      </c>
      <c r="AM42" s="6">
        <v>18</v>
      </c>
      <c r="AN42" s="6">
        <v>1</v>
      </c>
      <c r="AO42" s="6">
        <v>21</v>
      </c>
      <c r="AP42" s="6">
        <v>1</v>
      </c>
      <c r="AQ42" s="6">
        <v>28</v>
      </c>
      <c r="AR42" s="11"/>
      <c r="AS42" s="6"/>
      <c r="AT42" s="6"/>
      <c r="AU42" s="6"/>
      <c r="AV42" s="6"/>
      <c r="AW42" s="6"/>
      <c r="AX42" s="11">
        <v>1</v>
      </c>
      <c r="AY42" s="6">
        <v>19</v>
      </c>
      <c r="AZ42" s="6"/>
      <c r="BA42" s="6"/>
      <c r="BB42" s="6"/>
      <c r="BC42" s="6"/>
      <c r="BD42" s="11"/>
      <c r="BE42" s="6"/>
      <c r="BF42" s="6"/>
      <c r="BG42" s="6"/>
      <c r="BH42" s="6"/>
      <c r="BI42" s="6"/>
      <c r="BJ42" s="72">
        <f t="shared" si="2"/>
        <v>4</v>
      </c>
      <c r="BK42" s="53">
        <f t="shared" si="2"/>
        <v>89</v>
      </c>
      <c r="BL42" s="53">
        <f t="shared" si="2"/>
        <v>3</v>
      </c>
      <c r="BM42" s="53">
        <f t="shared" si="2"/>
        <v>72</v>
      </c>
      <c r="BN42" s="53">
        <f t="shared" si="2"/>
        <v>3</v>
      </c>
      <c r="BO42" s="53">
        <f t="shared" si="2"/>
        <v>74</v>
      </c>
    </row>
    <row r="43" spans="1:67" ht="15.75" customHeight="1" hidden="1" outlineLevel="1">
      <c r="A43" s="60" t="s">
        <v>80</v>
      </c>
      <c r="B43" s="11"/>
      <c r="C43" s="6"/>
      <c r="D43" s="6"/>
      <c r="E43" s="6"/>
      <c r="F43" s="6"/>
      <c r="G43" s="6"/>
      <c r="H43" s="11"/>
      <c r="I43" s="6"/>
      <c r="J43" s="6"/>
      <c r="K43" s="6"/>
      <c r="L43" s="6"/>
      <c r="M43" s="6"/>
      <c r="N43" s="11"/>
      <c r="O43" s="6"/>
      <c r="P43" s="6"/>
      <c r="Q43" s="6"/>
      <c r="R43" s="6"/>
      <c r="S43" s="6"/>
      <c r="T43" s="11"/>
      <c r="U43" s="6"/>
      <c r="V43" s="6"/>
      <c r="W43" s="6"/>
      <c r="X43" s="6"/>
      <c r="Y43" s="6"/>
      <c r="Z43" s="11"/>
      <c r="AA43" s="6"/>
      <c r="AB43" s="6"/>
      <c r="AC43" s="6"/>
      <c r="AD43" s="6"/>
      <c r="AE43" s="6"/>
      <c r="AF43" s="11"/>
      <c r="AG43" s="6"/>
      <c r="AH43" s="6"/>
      <c r="AI43" s="6"/>
      <c r="AJ43" s="6"/>
      <c r="AK43" s="6"/>
      <c r="AL43" s="11">
        <v>1</v>
      </c>
      <c r="AM43" s="6">
        <v>25</v>
      </c>
      <c r="AN43" s="6">
        <v>1</v>
      </c>
      <c r="AO43" s="6">
        <v>25</v>
      </c>
      <c r="AP43" s="6"/>
      <c r="AQ43" s="6"/>
      <c r="AR43" s="11"/>
      <c r="AS43" s="6"/>
      <c r="AT43" s="6"/>
      <c r="AU43" s="6"/>
      <c r="AV43" s="6"/>
      <c r="AW43" s="6"/>
      <c r="AX43" s="11"/>
      <c r="AY43" s="6"/>
      <c r="AZ43" s="6"/>
      <c r="BA43" s="6"/>
      <c r="BB43" s="6"/>
      <c r="BC43" s="6"/>
      <c r="BD43" s="11"/>
      <c r="BE43" s="6"/>
      <c r="BF43" s="6"/>
      <c r="BG43" s="6"/>
      <c r="BH43" s="6"/>
      <c r="BI43" s="6"/>
      <c r="BJ43" s="72">
        <f t="shared" si="2"/>
        <v>1</v>
      </c>
      <c r="BK43" s="53">
        <f t="shared" si="2"/>
        <v>25</v>
      </c>
      <c r="BL43" s="53">
        <f t="shared" si="2"/>
        <v>1</v>
      </c>
      <c r="BM43" s="53">
        <f t="shared" si="2"/>
        <v>25</v>
      </c>
      <c r="BN43" s="53">
        <f t="shared" si="2"/>
        <v>0</v>
      </c>
      <c r="BO43" s="53">
        <f t="shared" si="2"/>
        <v>0</v>
      </c>
    </row>
    <row r="44" spans="1:67" ht="15.75" customHeight="1" collapsed="1">
      <c r="A44" s="62" t="s">
        <v>81</v>
      </c>
      <c r="B44" s="67">
        <f aca="true" t="shared" si="3" ref="B44:BM44">SUM(B24:B43)</f>
        <v>8</v>
      </c>
      <c r="C44" s="54">
        <f t="shared" si="3"/>
        <v>185</v>
      </c>
      <c r="D44" s="83">
        <f t="shared" si="3"/>
        <v>8</v>
      </c>
      <c r="E44" s="83">
        <f t="shared" si="3"/>
        <v>187</v>
      </c>
      <c r="F44" s="83">
        <f t="shared" si="3"/>
        <v>9</v>
      </c>
      <c r="G44" s="84">
        <f t="shared" si="3"/>
        <v>209</v>
      </c>
      <c r="H44" s="85">
        <f t="shared" si="3"/>
        <v>10</v>
      </c>
      <c r="I44" s="83">
        <f t="shared" si="3"/>
        <v>235</v>
      </c>
      <c r="J44" s="83">
        <f t="shared" si="3"/>
        <v>10</v>
      </c>
      <c r="K44" s="83">
        <f t="shared" si="3"/>
        <v>229</v>
      </c>
      <c r="L44" s="83">
        <f t="shared" si="3"/>
        <v>10</v>
      </c>
      <c r="M44" s="84">
        <f t="shared" si="3"/>
        <v>230</v>
      </c>
      <c r="N44" s="85">
        <f t="shared" si="3"/>
        <v>9</v>
      </c>
      <c r="O44" s="83">
        <f t="shared" si="3"/>
        <v>195</v>
      </c>
      <c r="P44" s="83">
        <f t="shared" si="3"/>
        <v>8</v>
      </c>
      <c r="Q44" s="83">
        <f t="shared" si="3"/>
        <v>162</v>
      </c>
      <c r="R44" s="83">
        <f t="shared" si="3"/>
        <v>9</v>
      </c>
      <c r="S44" s="84">
        <f t="shared" si="3"/>
        <v>182</v>
      </c>
      <c r="T44" s="85">
        <f t="shared" si="3"/>
        <v>5</v>
      </c>
      <c r="U44" s="83">
        <f t="shared" si="3"/>
        <v>92</v>
      </c>
      <c r="V44" s="83">
        <f t="shared" si="3"/>
        <v>5</v>
      </c>
      <c r="W44" s="83">
        <f t="shared" si="3"/>
        <v>96</v>
      </c>
      <c r="X44" s="83">
        <f t="shared" si="3"/>
        <v>5</v>
      </c>
      <c r="Y44" s="84">
        <f t="shared" si="3"/>
        <v>97</v>
      </c>
      <c r="Z44" s="85">
        <f t="shared" si="3"/>
        <v>15</v>
      </c>
      <c r="AA44" s="83">
        <f t="shared" si="3"/>
        <v>355</v>
      </c>
      <c r="AB44" s="83">
        <f t="shared" si="3"/>
        <v>15</v>
      </c>
      <c r="AC44" s="83">
        <f t="shared" si="3"/>
        <v>341</v>
      </c>
      <c r="AD44" s="83">
        <f t="shared" si="3"/>
        <v>16</v>
      </c>
      <c r="AE44" s="84">
        <f t="shared" si="3"/>
        <v>366</v>
      </c>
      <c r="AF44" s="85">
        <f t="shared" si="3"/>
        <v>16</v>
      </c>
      <c r="AG44" s="83">
        <f t="shared" si="3"/>
        <v>410</v>
      </c>
      <c r="AH44" s="83">
        <f t="shared" si="3"/>
        <v>16</v>
      </c>
      <c r="AI44" s="83">
        <f t="shared" si="3"/>
        <v>408</v>
      </c>
      <c r="AJ44" s="83">
        <f t="shared" si="3"/>
        <v>17</v>
      </c>
      <c r="AK44" s="84">
        <f t="shared" si="3"/>
        <v>436</v>
      </c>
      <c r="AL44" s="85">
        <f t="shared" si="3"/>
        <v>16</v>
      </c>
      <c r="AM44" s="83">
        <f t="shared" si="3"/>
        <v>393</v>
      </c>
      <c r="AN44" s="83">
        <f t="shared" si="3"/>
        <v>15</v>
      </c>
      <c r="AO44" s="83">
        <f t="shared" si="3"/>
        <v>370</v>
      </c>
      <c r="AP44" s="83">
        <f t="shared" si="3"/>
        <v>14</v>
      </c>
      <c r="AQ44" s="84">
        <f t="shared" si="3"/>
        <v>358</v>
      </c>
      <c r="AR44" s="85">
        <f t="shared" si="3"/>
        <v>5</v>
      </c>
      <c r="AS44" s="83">
        <f t="shared" si="3"/>
        <v>95</v>
      </c>
      <c r="AT44" s="83">
        <f t="shared" si="3"/>
        <v>5</v>
      </c>
      <c r="AU44" s="83">
        <f t="shared" si="3"/>
        <v>101</v>
      </c>
      <c r="AV44" s="83">
        <f t="shared" si="3"/>
        <v>5</v>
      </c>
      <c r="AW44" s="84">
        <f t="shared" si="3"/>
        <v>105</v>
      </c>
      <c r="AX44" s="85">
        <f t="shared" si="3"/>
        <v>11</v>
      </c>
      <c r="AY44" s="83">
        <f t="shared" si="3"/>
        <v>243</v>
      </c>
      <c r="AZ44" s="83">
        <f t="shared" si="3"/>
        <v>10</v>
      </c>
      <c r="BA44" s="83">
        <f t="shared" si="3"/>
        <v>225</v>
      </c>
      <c r="BB44" s="83">
        <f t="shared" si="3"/>
        <v>9</v>
      </c>
      <c r="BC44" s="84">
        <f t="shared" si="3"/>
        <v>213</v>
      </c>
      <c r="BD44" s="85">
        <f t="shared" si="3"/>
        <v>5</v>
      </c>
      <c r="BE44" s="83">
        <f t="shared" si="3"/>
        <v>81</v>
      </c>
      <c r="BF44" s="83">
        <f t="shared" si="3"/>
        <v>5</v>
      </c>
      <c r="BG44" s="83">
        <f t="shared" si="3"/>
        <v>79</v>
      </c>
      <c r="BH44" s="83">
        <f t="shared" si="3"/>
        <v>5</v>
      </c>
      <c r="BI44" s="84">
        <f t="shared" si="3"/>
        <v>69</v>
      </c>
      <c r="BJ44" s="85">
        <f t="shared" si="3"/>
        <v>100</v>
      </c>
      <c r="BK44" s="83">
        <f t="shared" si="3"/>
        <v>2284</v>
      </c>
      <c r="BL44" s="83">
        <f t="shared" si="3"/>
        <v>97</v>
      </c>
      <c r="BM44" s="83">
        <f t="shared" si="3"/>
        <v>2198</v>
      </c>
      <c r="BN44" s="54">
        <f>SUM(BN24:BN43)</f>
        <v>99</v>
      </c>
      <c r="BO44" s="68">
        <f>SUM(BO24:BO43)</f>
        <v>2265</v>
      </c>
    </row>
    <row r="45" spans="1:67" s="52" customFormat="1" ht="15.75" customHeight="1">
      <c r="A45" s="126" t="s">
        <v>82</v>
      </c>
      <c r="B45" s="75">
        <v>1</v>
      </c>
      <c r="C45" s="51">
        <v>17</v>
      </c>
      <c r="D45" s="51">
        <v>1</v>
      </c>
      <c r="E45" s="51">
        <v>25</v>
      </c>
      <c r="F45" s="51"/>
      <c r="G45" s="51"/>
      <c r="H45" s="75">
        <v>1</v>
      </c>
      <c r="I45" s="51">
        <v>25</v>
      </c>
      <c r="J45" s="51">
        <v>1</v>
      </c>
      <c r="K45" s="51">
        <v>25</v>
      </c>
      <c r="L45" s="51">
        <v>1</v>
      </c>
      <c r="M45" s="51">
        <v>25</v>
      </c>
      <c r="N45" s="75">
        <v>1</v>
      </c>
      <c r="O45" s="51">
        <v>22</v>
      </c>
      <c r="P45" s="51">
        <v>1</v>
      </c>
      <c r="Q45" s="51">
        <v>25</v>
      </c>
      <c r="R45" s="51"/>
      <c r="S45" s="51"/>
      <c r="T45" s="75">
        <v>1</v>
      </c>
      <c r="U45" s="51">
        <v>22</v>
      </c>
      <c r="V45" s="51"/>
      <c r="W45" s="51"/>
      <c r="X45" s="51"/>
      <c r="Y45" s="51"/>
      <c r="Z45" s="75">
        <v>1</v>
      </c>
      <c r="AA45" s="51">
        <v>26</v>
      </c>
      <c r="AB45" s="51">
        <v>1</v>
      </c>
      <c r="AC45" s="51">
        <v>25</v>
      </c>
      <c r="AD45" s="51">
        <v>1</v>
      </c>
      <c r="AE45" s="51">
        <v>25</v>
      </c>
      <c r="AF45" s="75">
        <v>1</v>
      </c>
      <c r="AG45" s="51">
        <v>25</v>
      </c>
      <c r="AH45" s="51">
        <v>1</v>
      </c>
      <c r="AI45" s="51">
        <v>25</v>
      </c>
      <c r="AJ45" s="51">
        <v>1</v>
      </c>
      <c r="AK45" s="51">
        <v>20</v>
      </c>
      <c r="AL45" s="75">
        <v>1</v>
      </c>
      <c r="AM45" s="51">
        <v>22</v>
      </c>
      <c r="AN45" s="51">
        <v>1</v>
      </c>
      <c r="AO45" s="51">
        <v>25</v>
      </c>
      <c r="AP45" s="51">
        <v>1</v>
      </c>
      <c r="AQ45" s="51">
        <v>25</v>
      </c>
      <c r="AR45" s="75"/>
      <c r="AS45" s="51"/>
      <c r="AT45" s="51"/>
      <c r="AU45" s="51"/>
      <c r="AV45" s="51"/>
      <c r="AW45" s="51"/>
      <c r="AX45" s="75">
        <v>1</v>
      </c>
      <c r="AY45" s="51">
        <v>27</v>
      </c>
      <c r="AZ45" s="51">
        <v>1</v>
      </c>
      <c r="BA45" s="51">
        <v>25</v>
      </c>
      <c r="BB45" s="51">
        <v>1</v>
      </c>
      <c r="BC45" s="51">
        <v>25</v>
      </c>
      <c r="BD45" s="75"/>
      <c r="BE45" s="51"/>
      <c r="BF45" s="51"/>
      <c r="BG45" s="51"/>
      <c r="BH45" s="51"/>
      <c r="BI45" s="51"/>
      <c r="BJ45" s="75">
        <f aca="true" t="shared" si="4" ref="BJ45:BO52">B45+H45+N45+T45+Z45+AF45+AL45+AR45+AX45+BD45</f>
        <v>8</v>
      </c>
      <c r="BK45" s="51">
        <f t="shared" si="4"/>
        <v>186</v>
      </c>
      <c r="BL45" s="51">
        <f t="shared" si="4"/>
        <v>7</v>
      </c>
      <c r="BM45" s="51">
        <f t="shared" si="4"/>
        <v>175</v>
      </c>
      <c r="BN45" s="51">
        <f t="shared" si="4"/>
        <v>5</v>
      </c>
      <c r="BO45" s="51">
        <f t="shared" si="4"/>
        <v>120</v>
      </c>
    </row>
    <row r="46" spans="1:67" s="52" customFormat="1" ht="15.75" customHeight="1">
      <c r="A46" s="126" t="s">
        <v>83</v>
      </c>
      <c r="B46" s="75"/>
      <c r="C46" s="51"/>
      <c r="D46" s="51"/>
      <c r="E46" s="51"/>
      <c r="F46" s="51"/>
      <c r="G46" s="51"/>
      <c r="H46" s="75"/>
      <c r="I46" s="51"/>
      <c r="J46" s="51"/>
      <c r="K46" s="51"/>
      <c r="L46" s="51"/>
      <c r="M46" s="51"/>
      <c r="N46" s="75"/>
      <c r="O46" s="51"/>
      <c r="P46" s="51"/>
      <c r="Q46" s="51"/>
      <c r="R46" s="51"/>
      <c r="S46" s="51"/>
      <c r="T46" s="75"/>
      <c r="U46" s="51"/>
      <c r="V46" s="51"/>
      <c r="W46" s="51"/>
      <c r="X46" s="51"/>
      <c r="Y46" s="51"/>
      <c r="Z46" s="75">
        <v>1</v>
      </c>
      <c r="AA46" s="51">
        <v>26</v>
      </c>
      <c r="AB46" s="51">
        <v>1</v>
      </c>
      <c r="AC46" s="51">
        <v>25</v>
      </c>
      <c r="AD46" s="51">
        <v>1</v>
      </c>
      <c r="AE46" s="51">
        <v>25</v>
      </c>
      <c r="AF46" s="75">
        <v>1</v>
      </c>
      <c r="AG46" s="51">
        <v>25</v>
      </c>
      <c r="AH46" s="51">
        <v>1</v>
      </c>
      <c r="AI46" s="51">
        <v>25</v>
      </c>
      <c r="AJ46" s="51">
        <v>1</v>
      </c>
      <c r="AK46" s="51">
        <v>25</v>
      </c>
      <c r="AL46" s="75">
        <v>1</v>
      </c>
      <c r="AM46" s="51">
        <v>20</v>
      </c>
      <c r="AN46" s="51">
        <v>1</v>
      </c>
      <c r="AO46" s="51">
        <v>25</v>
      </c>
      <c r="AP46" s="51">
        <v>1</v>
      </c>
      <c r="AQ46" s="51">
        <v>25</v>
      </c>
      <c r="AR46" s="75"/>
      <c r="AS46" s="51"/>
      <c r="AT46" s="51"/>
      <c r="AU46" s="51"/>
      <c r="AV46" s="51"/>
      <c r="AW46" s="51"/>
      <c r="AX46" s="75"/>
      <c r="AY46" s="51"/>
      <c r="AZ46" s="51"/>
      <c r="BA46" s="51"/>
      <c r="BB46" s="51">
        <v>1</v>
      </c>
      <c r="BC46" s="51">
        <v>25</v>
      </c>
      <c r="BD46" s="75"/>
      <c r="BE46" s="51"/>
      <c r="BF46" s="51"/>
      <c r="BG46" s="51"/>
      <c r="BH46" s="51"/>
      <c r="BI46" s="51"/>
      <c r="BJ46" s="75">
        <f t="shared" si="4"/>
        <v>3</v>
      </c>
      <c r="BK46" s="51">
        <f t="shared" si="4"/>
        <v>71</v>
      </c>
      <c r="BL46" s="51">
        <f t="shared" si="4"/>
        <v>3</v>
      </c>
      <c r="BM46" s="51">
        <f t="shared" si="4"/>
        <v>75</v>
      </c>
      <c r="BN46" s="51">
        <f t="shared" si="4"/>
        <v>4</v>
      </c>
      <c r="BO46" s="51">
        <f t="shared" si="4"/>
        <v>100</v>
      </c>
    </row>
    <row r="47" spans="1:67" s="52" customFormat="1" ht="15.75" customHeight="1">
      <c r="A47" s="126" t="s">
        <v>84</v>
      </c>
      <c r="B47" s="75"/>
      <c r="C47" s="51"/>
      <c r="D47" s="51"/>
      <c r="E47" s="51"/>
      <c r="F47" s="51"/>
      <c r="G47" s="51"/>
      <c r="H47" s="75"/>
      <c r="I47" s="51"/>
      <c r="J47" s="51"/>
      <c r="K47" s="51"/>
      <c r="L47" s="51"/>
      <c r="M47" s="51"/>
      <c r="N47" s="75"/>
      <c r="O47" s="51"/>
      <c r="P47" s="51"/>
      <c r="Q47" s="51"/>
      <c r="R47" s="51"/>
      <c r="S47" s="51"/>
      <c r="T47" s="75"/>
      <c r="U47" s="51"/>
      <c r="V47" s="51"/>
      <c r="W47" s="51"/>
      <c r="X47" s="51"/>
      <c r="Y47" s="51"/>
      <c r="Z47" s="75"/>
      <c r="AA47" s="51"/>
      <c r="AB47" s="51"/>
      <c r="AC47" s="51"/>
      <c r="AD47" s="51"/>
      <c r="AE47" s="51"/>
      <c r="AF47" s="75">
        <v>1</v>
      </c>
      <c r="AG47" s="51">
        <v>23</v>
      </c>
      <c r="AH47" s="51">
        <v>1</v>
      </c>
      <c r="AI47" s="51">
        <v>25</v>
      </c>
      <c r="AJ47" s="51">
        <v>1</v>
      </c>
      <c r="AK47" s="51">
        <v>20</v>
      </c>
      <c r="AL47" s="75">
        <v>1</v>
      </c>
      <c r="AM47" s="51">
        <v>25</v>
      </c>
      <c r="AN47" s="51">
        <v>1</v>
      </c>
      <c r="AO47" s="51">
        <v>25</v>
      </c>
      <c r="AP47" s="51">
        <v>1</v>
      </c>
      <c r="AQ47" s="51">
        <v>25</v>
      </c>
      <c r="AR47" s="75"/>
      <c r="AS47" s="51"/>
      <c r="AT47" s="51"/>
      <c r="AU47" s="51"/>
      <c r="AV47" s="51"/>
      <c r="AW47" s="51"/>
      <c r="AX47" s="75"/>
      <c r="AY47" s="51"/>
      <c r="AZ47" s="51"/>
      <c r="BA47" s="51"/>
      <c r="BB47" s="51"/>
      <c r="BC47" s="51"/>
      <c r="BD47" s="75"/>
      <c r="BE47" s="51"/>
      <c r="BF47" s="51"/>
      <c r="BG47" s="51"/>
      <c r="BH47" s="51"/>
      <c r="BI47" s="51"/>
      <c r="BJ47" s="75">
        <f t="shared" si="4"/>
        <v>2</v>
      </c>
      <c r="BK47" s="51">
        <f t="shared" si="4"/>
        <v>48</v>
      </c>
      <c r="BL47" s="51">
        <f t="shared" si="4"/>
        <v>2</v>
      </c>
      <c r="BM47" s="51">
        <f t="shared" si="4"/>
        <v>50</v>
      </c>
      <c r="BN47" s="51">
        <f t="shared" si="4"/>
        <v>2</v>
      </c>
      <c r="BO47" s="51">
        <f t="shared" si="4"/>
        <v>45</v>
      </c>
    </row>
    <row r="48" spans="1:67" s="52" customFormat="1" ht="15.75" customHeight="1" hidden="1" outlineLevel="1">
      <c r="A48" s="126" t="s">
        <v>85</v>
      </c>
      <c r="B48" s="75"/>
      <c r="C48" s="51"/>
      <c r="D48" s="51"/>
      <c r="E48" s="51"/>
      <c r="F48" s="51"/>
      <c r="G48" s="51"/>
      <c r="H48" s="75"/>
      <c r="I48" s="51"/>
      <c r="J48" s="51"/>
      <c r="K48" s="51"/>
      <c r="L48" s="51"/>
      <c r="M48" s="51"/>
      <c r="N48" s="75"/>
      <c r="O48" s="51"/>
      <c r="P48" s="51"/>
      <c r="Q48" s="51"/>
      <c r="R48" s="51"/>
      <c r="S48" s="51"/>
      <c r="T48" s="75"/>
      <c r="U48" s="51"/>
      <c r="V48" s="51"/>
      <c r="W48" s="51"/>
      <c r="X48" s="51"/>
      <c r="Y48" s="51"/>
      <c r="Z48" s="75"/>
      <c r="AA48" s="51"/>
      <c r="AB48" s="51"/>
      <c r="AC48" s="51"/>
      <c r="AD48" s="51"/>
      <c r="AE48" s="51"/>
      <c r="AF48" s="75"/>
      <c r="AG48" s="51"/>
      <c r="AH48" s="51"/>
      <c r="AI48" s="51"/>
      <c r="AJ48" s="51"/>
      <c r="AK48" s="51"/>
      <c r="AL48" s="75"/>
      <c r="AM48" s="51"/>
      <c r="AN48" s="51"/>
      <c r="AO48" s="51"/>
      <c r="AP48" s="51"/>
      <c r="AQ48" s="51"/>
      <c r="AR48" s="75"/>
      <c r="AS48" s="51"/>
      <c r="AT48" s="51"/>
      <c r="AU48" s="51"/>
      <c r="AV48" s="51"/>
      <c r="AW48" s="51"/>
      <c r="AX48" s="75"/>
      <c r="AY48" s="51"/>
      <c r="AZ48" s="51"/>
      <c r="BA48" s="51"/>
      <c r="BB48" s="51"/>
      <c r="BC48" s="51"/>
      <c r="BD48" s="75"/>
      <c r="BE48" s="51"/>
      <c r="BF48" s="51"/>
      <c r="BG48" s="51"/>
      <c r="BH48" s="51"/>
      <c r="BI48" s="51"/>
      <c r="BJ48" s="75">
        <f t="shared" si="4"/>
        <v>0</v>
      </c>
      <c r="BK48" s="51">
        <f t="shared" si="4"/>
        <v>0</v>
      </c>
      <c r="BL48" s="51">
        <f t="shared" si="4"/>
        <v>0</v>
      </c>
      <c r="BM48" s="51">
        <f t="shared" si="4"/>
        <v>0</v>
      </c>
      <c r="BN48" s="51">
        <f t="shared" si="4"/>
        <v>0</v>
      </c>
      <c r="BO48" s="51">
        <f t="shared" si="4"/>
        <v>0</v>
      </c>
    </row>
    <row r="49" spans="1:67" ht="15.75" customHeight="1" collapsed="1">
      <c r="A49" s="64" t="s">
        <v>86</v>
      </c>
      <c r="B49" s="11">
        <v>1</v>
      </c>
      <c r="C49" s="6">
        <v>21</v>
      </c>
      <c r="D49" s="6">
        <v>1</v>
      </c>
      <c r="E49" s="6">
        <v>17</v>
      </c>
      <c r="F49" s="6">
        <v>1</v>
      </c>
      <c r="G49" s="6">
        <v>19</v>
      </c>
      <c r="H49" s="11">
        <v>1</v>
      </c>
      <c r="I49" s="6">
        <v>27</v>
      </c>
      <c r="J49" s="6">
        <v>1</v>
      </c>
      <c r="K49" s="6">
        <v>24</v>
      </c>
      <c r="L49" s="6">
        <v>1</v>
      </c>
      <c r="M49" s="6">
        <v>25</v>
      </c>
      <c r="N49" s="73">
        <v>1</v>
      </c>
      <c r="O49" s="74">
        <v>14</v>
      </c>
      <c r="P49" s="6">
        <v>1</v>
      </c>
      <c r="Q49" s="6">
        <v>19</v>
      </c>
      <c r="R49" s="6">
        <v>1</v>
      </c>
      <c r="S49" s="6">
        <v>19</v>
      </c>
      <c r="T49" s="11">
        <v>1</v>
      </c>
      <c r="U49" s="6">
        <v>14</v>
      </c>
      <c r="V49" s="6">
        <v>1</v>
      </c>
      <c r="W49" s="6">
        <v>19</v>
      </c>
      <c r="X49" s="6"/>
      <c r="Y49" s="6"/>
      <c r="Z49" s="11">
        <v>1</v>
      </c>
      <c r="AA49" s="6">
        <v>20</v>
      </c>
      <c r="AB49" s="6">
        <v>1</v>
      </c>
      <c r="AC49" s="6">
        <v>25</v>
      </c>
      <c r="AD49" s="6">
        <v>1</v>
      </c>
      <c r="AE49" s="6">
        <v>22</v>
      </c>
      <c r="AF49" s="11">
        <v>1</v>
      </c>
      <c r="AG49" s="6">
        <v>22</v>
      </c>
      <c r="AH49" s="6">
        <v>1</v>
      </c>
      <c r="AI49" s="6">
        <v>25</v>
      </c>
      <c r="AJ49" s="6">
        <v>1</v>
      </c>
      <c r="AK49" s="6">
        <v>23</v>
      </c>
      <c r="AL49" s="11">
        <v>1</v>
      </c>
      <c r="AM49" s="6">
        <v>25</v>
      </c>
      <c r="AN49" s="6">
        <v>1</v>
      </c>
      <c r="AO49" s="6">
        <v>22</v>
      </c>
      <c r="AP49" s="6">
        <v>1</v>
      </c>
      <c r="AQ49" s="6">
        <v>21</v>
      </c>
      <c r="AR49" s="11"/>
      <c r="AS49" s="6"/>
      <c r="AT49" s="6"/>
      <c r="AU49" s="6"/>
      <c r="AV49" s="6"/>
      <c r="AW49" s="6"/>
      <c r="AX49" s="11">
        <v>1</v>
      </c>
      <c r="AY49" s="6">
        <v>19</v>
      </c>
      <c r="AZ49" s="6">
        <v>1</v>
      </c>
      <c r="BA49" s="6">
        <v>27</v>
      </c>
      <c r="BB49" s="6">
        <v>1</v>
      </c>
      <c r="BC49" s="6">
        <v>27</v>
      </c>
      <c r="BD49" s="11"/>
      <c r="BE49" s="6"/>
      <c r="BF49" s="6"/>
      <c r="BG49" s="6"/>
      <c r="BH49" s="6"/>
      <c r="BI49" s="6"/>
      <c r="BJ49" s="72">
        <f t="shared" si="4"/>
        <v>8</v>
      </c>
      <c r="BK49" s="53">
        <f t="shared" si="4"/>
        <v>162</v>
      </c>
      <c r="BL49" s="53">
        <f t="shared" si="4"/>
        <v>8</v>
      </c>
      <c r="BM49" s="53">
        <f t="shared" si="4"/>
        <v>178</v>
      </c>
      <c r="BN49" s="53">
        <f t="shared" si="4"/>
        <v>7</v>
      </c>
      <c r="BO49" s="53">
        <f t="shared" si="4"/>
        <v>156</v>
      </c>
    </row>
    <row r="50" spans="1:67" ht="15.75" customHeight="1">
      <c r="A50" s="64" t="s">
        <v>87</v>
      </c>
      <c r="B50" s="11"/>
      <c r="C50" s="6"/>
      <c r="D50" s="6"/>
      <c r="E50" s="6"/>
      <c r="F50" s="6"/>
      <c r="G50" s="6"/>
      <c r="H50" s="11"/>
      <c r="I50" s="6"/>
      <c r="J50" s="6"/>
      <c r="K50" s="6"/>
      <c r="L50" s="6"/>
      <c r="M50" s="6"/>
      <c r="N50" s="11"/>
      <c r="O50" s="6"/>
      <c r="P50" s="6"/>
      <c r="Q50" s="6"/>
      <c r="R50" s="6"/>
      <c r="S50" s="6"/>
      <c r="T50" s="11"/>
      <c r="U50" s="6"/>
      <c r="V50" s="6"/>
      <c r="W50" s="6"/>
      <c r="X50" s="6"/>
      <c r="Y50" s="6"/>
      <c r="Z50" s="11">
        <v>1</v>
      </c>
      <c r="AA50" s="6">
        <v>14</v>
      </c>
      <c r="AB50" s="6">
        <v>1</v>
      </c>
      <c r="AC50" s="6">
        <v>26</v>
      </c>
      <c r="AD50" s="6">
        <v>1</v>
      </c>
      <c r="AE50" s="6">
        <v>20</v>
      </c>
      <c r="AF50" s="11">
        <v>1</v>
      </c>
      <c r="AG50" s="6">
        <v>25</v>
      </c>
      <c r="AH50" s="6">
        <v>1</v>
      </c>
      <c r="AI50" s="6">
        <v>25</v>
      </c>
      <c r="AJ50" s="6">
        <v>1</v>
      </c>
      <c r="AK50" s="6">
        <v>25</v>
      </c>
      <c r="AL50" s="11">
        <v>1</v>
      </c>
      <c r="AM50" s="6">
        <v>26</v>
      </c>
      <c r="AN50" s="6">
        <v>1</v>
      </c>
      <c r="AO50" s="6">
        <v>21</v>
      </c>
      <c r="AP50" s="6">
        <v>1</v>
      </c>
      <c r="AQ50" s="6">
        <v>20</v>
      </c>
      <c r="AR50" s="11"/>
      <c r="AS50" s="6"/>
      <c r="AT50" s="6"/>
      <c r="AU50" s="6"/>
      <c r="AV50" s="6"/>
      <c r="AW50" s="6"/>
      <c r="AX50" s="11">
        <v>1</v>
      </c>
      <c r="AY50" s="6">
        <v>22</v>
      </c>
      <c r="AZ50" s="6"/>
      <c r="BA50" s="6"/>
      <c r="BB50" s="6"/>
      <c r="BC50" s="6"/>
      <c r="BD50" s="11"/>
      <c r="BE50" s="6"/>
      <c r="BF50" s="6"/>
      <c r="BG50" s="6"/>
      <c r="BH50" s="6"/>
      <c r="BI50" s="6"/>
      <c r="BJ50" s="72">
        <f t="shared" si="4"/>
        <v>4</v>
      </c>
      <c r="BK50" s="53">
        <f t="shared" si="4"/>
        <v>87</v>
      </c>
      <c r="BL50" s="53">
        <f t="shared" si="4"/>
        <v>3</v>
      </c>
      <c r="BM50" s="53">
        <f t="shared" si="4"/>
        <v>72</v>
      </c>
      <c r="BN50" s="53">
        <f t="shared" si="4"/>
        <v>3</v>
      </c>
      <c r="BO50" s="53">
        <f t="shared" si="4"/>
        <v>65</v>
      </c>
    </row>
    <row r="51" spans="1:67" ht="15.75" customHeight="1">
      <c r="A51" s="64" t="s">
        <v>88</v>
      </c>
      <c r="B51" s="11"/>
      <c r="C51" s="6"/>
      <c r="D51" s="6"/>
      <c r="E51" s="6"/>
      <c r="F51" s="6"/>
      <c r="G51" s="6"/>
      <c r="H51" s="11"/>
      <c r="I51" s="6"/>
      <c r="J51" s="6"/>
      <c r="K51" s="6"/>
      <c r="L51" s="6"/>
      <c r="M51" s="6"/>
      <c r="N51" s="11"/>
      <c r="O51" s="6"/>
      <c r="P51" s="6"/>
      <c r="Q51" s="6"/>
      <c r="R51" s="6"/>
      <c r="S51" s="6"/>
      <c r="T51" s="11"/>
      <c r="U51" s="6"/>
      <c r="V51" s="6"/>
      <c r="W51" s="6"/>
      <c r="X51" s="6"/>
      <c r="Y51" s="6"/>
      <c r="Z51" s="11"/>
      <c r="AA51" s="6"/>
      <c r="AB51" s="6"/>
      <c r="AC51" s="6"/>
      <c r="AD51" s="6"/>
      <c r="AE51" s="6"/>
      <c r="AF51" s="11">
        <v>1</v>
      </c>
      <c r="AG51" s="6">
        <v>18</v>
      </c>
      <c r="AH51" s="6">
        <v>1</v>
      </c>
      <c r="AI51" s="6">
        <v>25</v>
      </c>
      <c r="AJ51" s="6">
        <v>1</v>
      </c>
      <c r="AK51" s="6">
        <v>25</v>
      </c>
      <c r="AL51" s="11"/>
      <c r="AM51" s="6"/>
      <c r="AN51" s="6">
        <v>1</v>
      </c>
      <c r="AO51" s="6">
        <v>22</v>
      </c>
      <c r="AP51" s="6">
        <v>1</v>
      </c>
      <c r="AQ51" s="6">
        <v>21</v>
      </c>
      <c r="AR51" s="11"/>
      <c r="AS51" s="6"/>
      <c r="AT51" s="6"/>
      <c r="AU51" s="6"/>
      <c r="AV51" s="6"/>
      <c r="AW51" s="6"/>
      <c r="AX51" s="11"/>
      <c r="AY51" s="6"/>
      <c r="AZ51" s="6"/>
      <c r="BA51" s="6"/>
      <c r="BB51" s="6"/>
      <c r="BC51" s="6"/>
      <c r="BD51" s="11"/>
      <c r="BE51" s="6"/>
      <c r="BF51" s="6"/>
      <c r="BG51" s="6"/>
      <c r="BH51" s="6"/>
      <c r="BI51" s="6"/>
      <c r="BJ51" s="72">
        <f t="shared" si="4"/>
        <v>1</v>
      </c>
      <c r="BK51" s="53">
        <f t="shared" si="4"/>
        <v>18</v>
      </c>
      <c r="BL51" s="53">
        <f t="shared" si="4"/>
        <v>2</v>
      </c>
      <c r="BM51" s="53">
        <f t="shared" si="4"/>
        <v>47</v>
      </c>
      <c r="BN51" s="53">
        <f>F51+L51+R51+X51+AD51+AJ51+AP51+AV51+BB51+BH51</f>
        <v>2</v>
      </c>
      <c r="BO51" s="53">
        <f t="shared" si="4"/>
        <v>46</v>
      </c>
    </row>
    <row r="52" spans="1:67" ht="15.75" customHeight="1" hidden="1" outlineLevel="1">
      <c r="A52" s="64" t="s">
        <v>89</v>
      </c>
      <c r="B52" s="11"/>
      <c r="C52" s="6"/>
      <c r="D52" s="6"/>
      <c r="E52" s="6"/>
      <c r="F52" s="6">
        <f>D52-B52</f>
        <v>0</v>
      </c>
      <c r="G52" s="6">
        <f>E52-C52</f>
        <v>0</v>
      </c>
      <c r="H52" s="11"/>
      <c r="I52" s="6"/>
      <c r="J52" s="6"/>
      <c r="K52" s="6"/>
      <c r="L52" s="6">
        <f>J52-H52</f>
        <v>0</v>
      </c>
      <c r="M52" s="6">
        <f>K52-I52</f>
        <v>0</v>
      </c>
      <c r="N52" s="11"/>
      <c r="O52" s="6"/>
      <c r="P52" s="6"/>
      <c r="Q52" s="6"/>
      <c r="R52" s="6">
        <f>P52-N52</f>
        <v>0</v>
      </c>
      <c r="S52" s="6">
        <f>Q52-O52</f>
        <v>0</v>
      </c>
      <c r="T52" s="11"/>
      <c r="U52" s="6"/>
      <c r="V52" s="6"/>
      <c r="W52" s="6"/>
      <c r="X52" s="6">
        <f>V52-T52</f>
        <v>0</v>
      </c>
      <c r="Y52" s="6">
        <f>W52-U52</f>
        <v>0</v>
      </c>
      <c r="Z52" s="11"/>
      <c r="AA52" s="6"/>
      <c r="AB52" s="6"/>
      <c r="AC52" s="6"/>
      <c r="AD52" s="6">
        <f>AB52-Z52</f>
        <v>0</v>
      </c>
      <c r="AE52" s="6">
        <f>AC52-AA52</f>
        <v>0</v>
      </c>
      <c r="AF52" s="11">
        <v>1</v>
      </c>
      <c r="AG52" s="6">
        <v>19</v>
      </c>
      <c r="AH52" s="6"/>
      <c r="AI52" s="6"/>
      <c r="AJ52" s="6"/>
      <c r="AK52" s="6"/>
      <c r="AL52" s="11"/>
      <c r="AM52" s="6"/>
      <c r="AN52" s="6"/>
      <c r="AO52" s="6"/>
      <c r="AP52" s="6">
        <f>AN52-AL52</f>
        <v>0</v>
      </c>
      <c r="AQ52" s="6">
        <f>AO52-AM52</f>
        <v>0</v>
      </c>
      <c r="AR52" s="11"/>
      <c r="AS52" s="6"/>
      <c r="AT52" s="6"/>
      <c r="AU52" s="6"/>
      <c r="AV52" s="6">
        <f>AT52-AR52</f>
        <v>0</v>
      </c>
      <c r="AW52" s="6">
        <f>AU52-AS52</f>
        <v>0</v>
      </c>
      <c r="AX52" s="11"/>
      <c r="AY52" s="6"/>
      <c r="AZ52" s="6"/>
      <c r="BA52" s="6"/>
      <c r="BB52" s="6">
        <f>AZ52-AX52</f>
        <v>0</v>
      </c>
      <c r="BC52" s="6">
        <f>BA52-AY52</f>
        <v>0</v>
      </c>
      <c r="BD52" s="11"/>
      <c r="BE52" s="6"/>
      <c r="BF52" s="6"/>
      <c r="BG52" s="6"/>
      <c r="BH52" s="6">
        <f>BF52-BD52</f>
        <v>0</v>
      </c>
      <c r="BI52" s="6">
        <f>BG52-BE52</f>
        <v>0</v>
      </c>
      <c r="BJ52" s="72">
        <f t="shared" si="4"/>
        <v>1</v>
      </c>
      <c r="BK52" s="53">
        <f t="shared" si="4"/>
        <v>19</v>
      </c>
      <c r="BL52" s="53">
        <f t="shared" si="4"/>
        <v>0</v>
      </c>
      <c r="BM52" s="53">
        <f t="shared" si="4"/>
        <v>0</v>
      </c>
      <c r="BN52" s="53">
        <f t="shared" si="4"/>
        <v>0</v>
      </c>
      <c r="BO52" s="53">
        <f t="shared" si="4"/>
        <v>0</v>
      </c>
    </row>
    <row r="53" spans="1:67" ht="15.75" customHeight="1" collapsed="1">
      <c r="A53" s="65" t="s">
        <v>90</v>
      </c>
      <c r="B53" s="67">
        <f aca="true" t="shared" si="5" ref="B53:BM53">SUM(B45:B52)</f>
        <v>2</v>
      </c>
      <c r="C53" s="54">
        <f t="shared" si="5"/>
        <v>38</v>
      </c>
      <c r="D53" s="86">
        <f t="shared" si="5"/>
        <v>2</v>
      </c>
      <c r="E53" s="86">
        <f t="shared" si="5"/>
        <v>42</v>
      </c>
      <c r="F53" s="86">
        <f t="shared" si="5"/>
        <v>1</v>
      </c>
      <c r="G53" s="87">
        <f t="shared" si="5"/>
        <v>19</v>
      </c>
      <c r="H53" s="88">
        <f t="shared" si="5"/>
        <v>2</v>
      </c>
      <c r="I53" s="86">
        <f t="shared" si="5"/>
        <v>52</v>
      </c>
      <c r="J53" s="86">
        <f t="shared" si="5"/>
        <v>2</v>
      </c>
      <c r="K53" s="86">
        <f t="shared" si="5"/>
        <v>49</v>
      </c>
      <c r="L53" s="86">
        <f t="shared" si="5"/>
        <v>2</v>
      </c>
      <c r="M53" s="87">
        <f t="shared" si="5"/>
        <v>50</v>
      </c>
      <c r="N53" s="88">
        <f t="shared" si="5"/>
        <v>2</v>
      </c>
      <c r="O53" s="86">
        <f t="shared" si="5"/>
        <v>36</v>
      </c>
      <c r="P53" s="86">
        <f t="shared" si="5"/>
        <v>2</v>
      </c>
      <c r="Q53" s="86">
        <f t="shared" si="5"/>
        <v>44</v>
      </c>
      <c r="R53" s="86">
        <f t="shared" si="5"/>
        <v>1</v>
      </c>
      <c r="S53" s="87">
        <f t="shared" si="5"/>
        <v>19</v>
      </c>
      <c r="T53" s="88">
        <f t="shared" si="5"/>
        <v>2</v>
      </c>
      <c r="U53" s="86">
        <f t="shared" si="5"/>
        <v>36</v>
      </c>
      <c r="V53" s="86">
        <f t="shared" si="5"/>
        <v>1</v>
      </c>
      <c r="W53" s="86">
        <f t="shared" si="5"/>
        <v>19</v>
      </c>
      <c r="X53" s="86">
        <f t="shared" si="5"/>
        <v>0</v>
      </c>
      <c r="Y53" s="87">
        <f t="shared" si="5"/>
        <v>0</v>
      </c>
      <c r="Z53" s="88">
        <f t="shared" si="5"/>
        <v>4</v>
      </c>
      <c r="AA53" s="86">
        <f t="shared" si="5"/>
        <v>86</v>
      </c>
      <c r="AB53" s="86">
        <f t="shared" si="5"/>
        <v>4</v>
      </c>
      <c r="AC53" s="86">
        <f t="shared" si="5"/>
        <v>101</v>
      </c>
      <c r="AD53" s="86">
        <f t="shared" si="5"/>
        <v>4</v>
      </c>
      <c r="AE53" s="87">
        <f t="shared" si="5"/>
        <v>92</v>
      </c>
      <c r="AF53" s="88">
        <f t="shared" si="5"/>
        <v>7</v>
      </c>
      <c r="AG53" s="86">
        <f t="shared" si="5"/>
        <v>157</v>
      </c>
      <c r="AH53" s="86">
        <f t="shared" si="5"/>
        <v>6</v>
      </c>
      <c r="AI53" s="86">
        <f t="shared" si="5"/>
        <v>150</v>
      </c>
      <c r="AJ53" s="86">
        <f t="shared" si="5"/>
        <v>6</v>
      </c>
      <c r="AK53" s="87">
        <f>SUM(AK45:AK52)</f>
        <v>138</v>
      </c>
      <c r="AL53" s="88">
        <f t="shared" si="5"/>
        <v>5</v>
      </c>
      <c r="AM53" s="86">
        <f t="shared" si="5"/>
        <v>118</v>
      </c>
      <c r="AN53" s="86">
        <f t="shared" si="5"/>
        <v>6</v>
      </c>
      <c r="AO53" s="86">
        <f t="shared" si="5"/>
        <v>140</v>
      </c>
      <c r="AP53" s="86">
        <f t="shared" si="5"/>
        <v>6</v>
      </c>
      <c r="AQ53" s="87">
        <f t="shared" si="5"/>
        <v>137</v>
      </c>
      <c r="AR53" s="88">
        <f t="shared" si="5"/>
        <v>0</v>
      </c>
      <c r="AS53" s="86">
        <f t="shared" si="5"/>
        <v>0</v>
      </c>
      <c r="AT53" s="86">
        <f t="shared" si="5"/>
        <v>0</v>
      </c>
      <c r="AU53" s="86">
        <f t="shared" si="5"/>
        <v>0</v>
      </c>
      <c r="AV53" s="86">
        <f t="shared" si="5"/>
        <v>0</v>
      </c>
      <c r="AW53" s="87">
        <f t="shared" si="5"/>
        <v>0</v>
      </c>
      <c r="AX53" s="88">
        <f t="shared" si="5"/>
        <v>3</v>
      </c>
      <c r="AY53" s="86">
        <f t="shared" si="5"/>
        <v>68</v>
      </c>
      <c r="AZ53" s="86">
        <f t="shared" si="5"/>
        <v>2</v>
      </c>
      <c r="BA53" s="86">
        <f t="shared" si="5"/>
        <v>52</v>
      </c>
      <c r="BB53" s="86">
        <f t="shared" si="5"/>
        <v>3</v>
      </c>
      <c r="BC53" s="87">
        <f t="shared" si="5"/>
        <v>77</v>
      </c>
      <c r="BD53" s="88">
        <f t="shared" si="5"/>
        <v>0</v>
      </c>
      <c r="BE53" s="86">
        <f t="shared" si="5"/>
        <v>0</v>
      </c>
      <c r="BF53" s="86">
        <f t="shared" si="5"/>
        <v>0</v>
      </c>
      <c r="BG53" s="86">
        <f t="shared" si="5"/>
        <v>0</v>
      </c>
      <c r="BH53" s="86">
        <f t="shared" si="5"/>
        <v>0</v>
      </c>
      <c r="BI53" s="87">
        <f t="shared" si="5"/>
        <v>0</v>
      </c>
      <c r="BJ53" s="88">
        <f t="shared" si="5"/>
        <v>27</v>
      </c>
      <c r="BK53" s="86">
        <f t="shared" si="5"/>
        <v>591</v>
      </c>
      <c r="BL53" s="86">
        <f t="shared" si="5"/>
        <v>25</v>
      </c>
      <c r="BM53" s="86">
        <f t="shared" si="5"/>
        <v>597</v>
      </c>
      <c r="BN53" s="54">
        <f>SUM(BN45:BN52)</f>
        <v>23</v>
      </c>
      <c r="BO53" s="68">
        <f>SUM(BO45:BO52)</f>
        <v>532</v>
      </c>
    </row>
    <row r="54" spans="1:68" ht="15.75" customHeight="1" thickBot="1">
      <c r="A54" s="66" t="s">
        <v>91</v>
      </c>
      <c r="B54" s="69">
        <f aca="true" t="shared" si="6" ref="B54:BM54">B53+B44+B23</f>
        <v>18</v>
      </c>
      <c r="C54" s="70">
        <f t="shared" si="6"/>
        <v>401</v>
      </c>
      <c r="D54" s="70">
        <f t="shared" si="6"/>
        <v>18</v>
      </c>
      <c r="E54" s="70">
        <f t="shared" si="6"/>
        <v>411</v>
      </c>
      <c r="F54" s="70">
        <f t="shared" si="6"/>
        <v>18</v>
      </c>
      <c r="G54" s="71">
        <f t="shared" si="6"/>
        <v>413</v>
      </c>
      <c r="H54" s="69">
        <f t="shared" si="6"/>
        <v>20</v>
      </c>
      <c r="I54" s="70">
        <f t="shared" si="6"/>
        <v>472</v>
      </c>
      <c r="J54" s="70">
        <f t="shared" si="6"/>
        <v>20</v>
      </c>
      <c r="K54" s="70">
        <f t="shared" si="6"/>
        <v>474</v>
      </c>
      <c r="L54" s="70">
        <f t="shared" si="6"/>
        <v>21</v>
      </c>
      <c r="M54" s="71">
        <f t="shared" si="6"/>
        <v>493</v>
      </c>
      <c r="N54" s="69">
        <f t="shared" si="6"/>
        <v>18</v>
      </c>
      <c r="O54" s="70">
        <f t="shared" si="6"/>
        <v>378</v>
      </c>
      <c r="P54" s="70">
        <f t="shared" si="6"/>
        <v>18</v>
      </c>
      <c r="Q54" s="70">
        <f t="shared" si="6"/>
        <v>385</v>
      </c>
      <c r="R54" s="70">
        <f t="shared" si="6"/>
        <v>17</v>
      </c>
      <c r="S54" s="71">
        <f t="shared" si="6"/>
        <v>371</v>
      </c>
      <c r="T54" s="69">
        <f t="shared" si="6"/>
        <v>11</v>
      </c>
      <c r="U54" s="70">
        <f t="shared" si="6"/>
        <v>223</v>
      </c>
      <c r="V54" s="70">
        <f t="shared" si="6"/>
        <v>10</v>
      </c>
      <c r="W54" s="70">
        <f t="shared" si="6"/>
        <v>206</v>
      </c>
      <c r="X54" s="70">
        <f t="shared" si="6"/>
        <v>9</v>
      </c>
      <c r="Y54" s="71">
        <f t="shared" si="6"/>
        <v>182</v>
      </c>
      <c r="Z54" s="69">
        <f t="shared" si="6"/>
        <v>34</v>
      </c>
      <c r="AA54" s="70">
        <f t="shared" si="6"/>
        <v>795</v>
      </c>
      <c r="AB54" s="70">
        <f t="shared" si="6"/>
        <v>34</v>
      </c>
      <c r="AC54" s="70">
        <f t="shared" si="6"/>
        <v>798</v>
      </c>
      <c r="AD54" s="70">
        <f t="shared" si="6"/>
        <v>33</v>
      </c>
      <c r="AE54" s="71">
        <f t="shared" si="6"/>
        <v>772</v>
      </c>
      <c r="AF54" s="69">
        <f t="shared" si="6"/>
        <v>36</v>
      </c>
      <c r="AG54" s="70">
        <f t="shared" si="6"/>
        <v>895</v>
      </c>
      <c r="AH54" s="70">
        <f t="shared" si="6"/>
        <v>35</v>
      </c>
      <c r="AI54" s="70">
        <f t="shared" si="6"/>
        <v>883</v>
      </c>
      <c r="AJ54" s="70">
        <f t="shared" si="6"/>
        <v>36</v>
      </c>
      <c r="AK54" s="71">
        <f t="shared" si="6"/>
        <v>905</v>
      </c>
      <c r="AL54" s="69">
        <f t="shared" si="6"/>
        <v>34</v>
      </c>
      <c r="AM54" s="70">
        <f t="shared" si="6"/>
        <v>823</v>
      </c>
      <c r="AN54" s="70">
        <f t="shared" si="6"/>
        <v>35</v>
      </c>
      <c r="AO54" s="70">
        <f t="shared" si="6"/>
        <v>847</v>
      </c>
      <c r="AP54" s="70">
        <f t="shared" si="6"/>
        <v>35</v>
      </c>
      <c r="AQ54" s="71">
        <f t="shared" si="6"/>
        <v>836</v>
      </c>
      <c r="AR54" s="69">
        <f t="shared" si="6"/>
        <v>9</v>
      </c>
      <c r="AS54" s="70">
        <f t="shared" si="6"/>
        <v>183</v>
      </c>
      <c r="AT54" s="70">
        <f t="shared" si="6"/>
        <v>9</v>
      </c>
      <c r="AU54" s="70">
        <f t="shared" si="6"/>
        <v>191</v>
      </c>
      <c r="AV54" s="70">
        <f t="shared" si="6"/>
        <v>9</v>
      </c>
      <c r="AW54" s="71">
        <f t="shared" si="6"/>
        <v>208</v>
      </c>
      <c r="AX54" s="69">
        <f t="shared" si="6"/>
        <v>24</v>
      </c>
      <c r="AY54" s="70">
        <f t="shared" si="6"/>
        <v>546</v>
      </c>
      <c r="AZ54" s="70">
        <f t="shared" si="6"/>
        <v>22</v>
      </c>
      <c r="BA54" s="70">
        <f t="shared" si="6"/>
        <v>527</v>
      </c>
      <c r="BB54" s="70">
        <f t="shared" si="6"/>
        <v>22</v>
      </c>
      <c r="BC54" s="71">
        <f t="shared" si="6"/>
        <v>531</v>
      </c>
      <c r="BD54" s="69">
        <f t="shared" si="6"/>
        <v>9</v>
      </c>
      <c r="BE54" s="70">
        <f t="shared" si="6"/>
        <v>146</v>
      </c>
      <c r="BF54" s="70">
        <f t="shared" si="6"/>
        <v>9</v>
      </c>
      <c r="BG54" s="70">
        <f t="shared" si="6"/>
        <v>148</v>
      </c>
      <c r="BH54" s="70">
        <f t="shared" si="6"/>
        <v>9</v>
      </c>
      <c r="BI54" s="71">
        <f t="shared" si="6"/>
        <v>142</v>
      </c>
      <c r="BJ54" s="67">
        <f t="shared" si="6"/>
        <v>213</v>
      </c>
      <c r="BK54" s="54">
        <f t="shared" si="6"/>
        <v>4862</v>
      </c>
      <c r="BL54" s="54">
        <f t="shared" si="6"/>
        <v>210</v>
      </c>
      <c r="BM54" s="54">
        <f t="shared" si="6"/>
        <v>4870</v>
      </c>
      <c r="BN54" s="54">
        <f>BN53+BN44+BN23</f>
        <v>209</v>
      </c>
      <c r="BO54" s="68">
        <f>BO53+BO44+BO23</f>
        <v>4853</v>
      </c>
      <c r="BP54" s="90"/>
    </row>
    <row r="55" spans="1:67" ht="15.75" customHeight="1" thickBot="1">
      <c r="A55" s="6" t="s">
        <v>28</v>
      </c>
      <c r="B55">
        <v>2</v>
      </c>
      <c r="C55">
        <v>34</v>
      </c>
      <c r="D55">
        <v>1</v>
      </c>
      <c r="E55">
        <v>25</v>
      </c>
      <c r="F55" s="6">
        <v>0</v>
      </c>
      <c r="G55" s="6">
        <v>14</v>
      </c>
      <c r="BJ55" s="76">
        <f aca="true" t="shared" si="7" ref="BJ55:BO55">B55+H55+N55+T55+Z55+AF55+AL55+AR55+AX55+BD55</f>
        <v>2</v>
      </c>
      <c r="BK55" s="77">
        <f t="shared" si="7"/>
        <v>34</v>
      </c>
      <c r="BL55" s="77">
        <f t="shared" si="7"/>
        <v>1</v>
      </c>
      <c r="BM55" s="77">
        <f t="shared" si="7"/>
        <v>25</v>
      </c>
      <c r="BN55" s="77">
        <f t="shared" si="7"/>
        <v>0</v>
      </c>
      <c r="BO55" s="77">
        <f t="shared" si="7"/>
        <v>14</v>
      </c>
    </row>
    <row r="56" spans="64:66" s="37" customFormat="1" ht="12">
      <c r="BL56" s="91">
        <f>BM54/BL54</f>
        <v>23.2</v>
      </c>
      <c r="BN56" s="91">
        <f>BO54/BN54</f>
        <v>23.2</v>
      </c>
    </row>
    <row r="57" spans="63:68" s="37" customFormat="1" ht="12.75">
      <c r="BK57" s="91">
        <f>BK54/BJ54</f>
        <v>22.8</v>
      </c>
      <c r="BP57" s="90"/>
    </row>
    <row r="58" s="37" customFormat="1" ht="12"/>
  </sheetData>
  <sheetProtection/>
  <mergeCells count="111">
    <mergeCell ref="A3:A6"/>
    <mergeCell ref="B3:G3"/>
    <mergeCell ref="H3:M3"/>
    <mergeCell ref="N3:S3"/>
    <mergeCell ref="T3:Y3"/>
    <mergeCell ref="Z3:AE3"/>
    <mergeCell ref="B4:C4"/>
    <mergeCell ref="D4:E4"/>
    <mergeCell ref="F4:G4"/>
    <mergeCell ref="H4:I4"/>
    <mergeCell ref="AF3:AK3"/>
    <mergeCell ref="AL3:AQ3"/>
    <mergeCell ref="AR3:AW3"/>
    <mergeCell ref="AX3:BC3"/>
    <mergeCell ref="BD3:BI3"/>
    <mergeCell ref="BJ3:BO3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AN4:AO4"/>
    <mergeCell ref="AP4:AQ4"/>
    <mergeCell ref="AR4:AS4"/>
    <mergeCell ref="AT4:AU4"/>
    <mergeCell ref="AV4:AW4"/>
    <mergeCell ref="AX4:AY4"/>
    <mergeCell ref="AZ4:BA4"/>
    <mergeCell ref="BB4:BC4"/>
    <mergeCell ref="BD4:BE4"/>
    <mergeCell ref="BF4:BG4"/>
    <mergeCell ref="BH4:BI4"/>
    <mergeCell ref="BJ4:BK4"/>
    <mergeCell ref="BL4:BM4"/>
    <mergeCell ref="BN4:BO4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O5:BO6"/>
    <mergeCell ref="BI5:BI6"/>
    <mergeCell ref="BJ5:BJ6"/>
    <mergeCell ref="BK5:BK6"/>
    <mergeCell ref="BL5:BL6"/>
    <mergeCell ref="BM5:BM6"/>
    <mergeCell ref="BN5:BN6"/>
  </mergeCells>
  <printOptions/>
  <pageMargins left="0.31496062992125984" right="0" top="0" bottom="0" header="0.5118110236220472" footer="0.5118110236220472"/>
  <pageSetup horizontalDpi="300" verticalDpi="300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5:AO51"/>
  <sheetViews>
    <sheetView zoomScalePageLayoutView="0" workbookViewId="0" topLeftCell="A7">
      <pane xSplit="9" ySplit="5" topLeftCell="J12" activePane="bottomRight" state="frozen"/>
      <selection pane="topLeft" activeCell="A7" sqref="A7"/>
      <selection pane="topRight" activeCell="J7" sqref="J7"/>
      <selection pane="bottomLeft" activeCell="A12" sqref="A12"/>
      <selection pane="bottomRight" activeCell="I15" sqref="I15"/>
    </sheetView>
  </sheetViews>
  <sheetFormatPr defaultColWidth="9.00390625" defaultRowHeight="12.75" outlineLevelRow="1"/>
  <cols>
    <col min="1" max="1" width="8.00390625" style="0" customWidth="1"/>
    <col min="2" max="2" width="7.875" style="0" customWidth="1"/>
    <col min="3" max="3" width="5.875" style="0" customWidth="1"/>
    <col min="4" max="4" width="5.625" style="0" customWidth="1"/>
    <col min="5" max="5" width="5.875" style="0" customWidth="1"/>
    <col min="6" max="6" width="8.00390625" style="0" customWidth="1"/>
    <col min="7" max="7" width="4.75390625" style="0" customWidth="1"/>
    <col min="8" max="8" width="5.375" style="0" customWidth="1"/>
    <col min="9" max="9" width="6.375" style="0" customWidth="1"/>
    <col min="11" max="11" width="6.00390625" style="0" customWidth="1"/>
    <col min="12" max="12" width="5.625" style="0" customWidth="1"/>
    <col min="13" max="13" width="6.25390625" style="0" customWidth="1"/>
    <col min="14" max="14" width="8.125" style="0" customWidth="1"/>
    <col min="15" max="16" width="5.75390625" style="0" customWidth="1"/>
    <col min="17" max="17" width="6.00390625" style="0" customWidth="1"/>
    <col min="19" max="20" width="5.625" style="0" customWidth="1"/>
    <col min="21" max="21" width="6.25390625" style="0" customWidth="1"/>
    <col min="23" max="23" width="5.75390625" style="0" customWidth="1"/>
    <col min="24" max="25" width="6.125" style="0" customWidth="1"/>
    <col min="27" max="28" width="5.625" style="0" customWidth="1"/>
    <col min="29" max="29" width="6.25390625" style="0" customWidth="1"/>
    <col min="31" max="31" width="5.75390625" style="0" customWidth="1"/>
    <col min="32" max="33" width="6.125" style="0" customWidth="1"/>
    <col min="35" max="36" width="5.625" style="0" customWidth="1"/>
    <col min="37" max="37" width="6.25390625" style="0" customWidth="1"/>
    <col min="39" max="39" width="5.75390625" style="0" customWidth="1"/>
    <col min="40" max="41" width="6.125" style="0" customWidth="1"/>
  </cols>
  <sheetData>
    <row r="5" ht="15">
      <c r="B5" s="10" t="s">
        <v>27</v>
      </c>
    </row>
    <row r="6" ht="15">
      <c r="B6" s="10" t="s">
        <v>104</v>
      </c>
    </row>
    <row r="7" ht="13.5" thickBot="1"/>
    <row r="8" spans="1:41" ht="15.75" customHeight="1">
      <c r="A8" s="261" t="s">
        <v>112</v>
      </c>
      <c r="B8" s="265" t="s">
        <v>110</v>
      </c>
      <c r="C8" s="265"/>
      <c r="D8" s="265"/>
      <c r="E8" s="265"/>
      <c r="F8" s="197" t="s">
        <v>30</v>
      </c>
      <c r="G8" s="197"/>
      <c r="H8" s="197"/>
      <c r="I8" s="264"/>
      <c r="J8" s="257" t="s">
        <v>110</v>
      </c>
      <c r="K8" s="258"/>
      <c r="L8" s="258"/>
      <c r="M8" s="258"/>
      <c r="N8" s="219" t="s">
        <v>30</v>
      </c>
      <c r="O8" s="219"/>
      <c r="P8" s="219"/>
      <c r="Q8" s="223"/>
      <c r="R8" s="257" t="s">
        <v>110</v>
      </c>
      <c r="S8" s="258"/>
      <c r="T8" s="258"/>
      <c r="U8" s="258"/>
      <c r="V8" s="219" t="s">
        <v>30</v>
      </c>
      <c r="W8" s="219"/>
      <c r="X8" s="219"/>
      <c r="Y8" s="223"/>
      <c r="Z8" s="257" t="s">
        <v>110</v>
      </c>
      <c r="AA8" s="258"/>
      <c r="AB8" s="258"/>
      <c r="AC8" s="258"/>
      <c r="AD8" s="219" t="s">
        <v>30</v>
      </c>
      <c r="AE8" s="219"/>
      <c r="AF8" s="219"/>
      <c r="AG8" s="220"/>
      <c r="AH8" s="257" t="s">
        <v>110</v>
      </c>
      <c r="AI8" s="258"/>
      <c r="AJ8" s="258"/>
      <c r="AK8" s="258"/>
      <c r="AL8" s="219" t="s">
        <v>30</v>
      </c>
      <c r="AM8" s="219"/>
      <c r="AN8" s="219"/>
      <c r="AO8" s="220"/>
    </row>
    <row r="9" spans="1:41" ht="34.5" customHeight="1">
      <c r="A9" s="262"/>
      <c r="B9" s="94" t="s">
        <v>111</v>
      </c>
      <c r="C9" s="94" t="s">
        <v>6</v>
      </c>
      <c r="D9" s="94" t="s">
        <v>7</v>
      </c>
      <c r="E9" s="94" t="s">
        <v>8</v>
      </c>
      <c r="F9" s="94" t="s">
        <v>111</v>
      </c>
      <c r="G9" s="94" t="s">
        <v>6</v>
      </c>
      <c r="H9" s="94" t="s">
        <v>7</v>
      </c>
      <c r="I9" s="101" t="s">
        <v>8</v>
      </c>
      <c r="J9" s="107" t="s">
        <v>111</v>
      </c>
      <c r="K9" s="94" t="s">
        <v>6</v>
      </c>
      <c r="L9" s="94" t="s">
        <v>7</v>
      </c>
      <c r="M9" s="94" t="s">
        <v>8</v>
      </c>
      <c r="N9" s="94" t="s">
        <v>111</v>
      </c>
      <c r="O9" s="94" t="s">
        <v>6</v>
      </c>
      <c r="P9" s="94" t="s">
        <v>7</v>
      </c>
      <c r="Q9" s="101" t="s">
        <v>8</v>
      </c>
      <c r="R9" s="107" t="s">
        <v>111</v>
      </c>
      <c r="S9" s="94" t="s">
        <v>6</v>
      </c>
      <c r="T9" s="94" t="s">
        <v>7</v>
      </c>
      <c r="U9" s="94" t="s">
        <v>8</v>
      </c>
      <c r="V9" s="94" t="s">
        <v>111</v>
      </c>
      <c r="W9" s="94" t="s">
        <v>6</v>
      </c>
      <c r="X9" s="94" t="s">
        <v>7</v>
      </c>
      <c r="Y9" s="101" t="s">
        <v>8</v>
      </c>
      <c r="Z9" s="107" t="s">
        <v>111</v>
      </c>
      <c r="AA9" s="94" t="s">
        <v>6</v>
      </c>
      <c r="AB9" s="94" t="s">
        <v>7</v>
      </c>
      <c r="AC9" s="94" t="s">
        <v>8</v>
      </c>
      <c r="AD9" s="94" t="s">
        <v>111</v>
      </c>
      <c r="AE9" s="94" t="s">
        <v>6</v>
      </c>
      <c r="AF9" s="94" t="s">
        <v>7</v>
      </c>
      <c r="AG9" s="95" t="s">
        <v>8</v>
      </c>
      <c r="AH9" s="107" t="s">
        <v>111</v>
      </c>
      <c r="AI9" s="94" t="s">
        <v>6</v>
      </c>
      <c r="AJ9" s="94" t="s">
        <v>7</v>
      </c>
      <c r="AK9" s="94" t="s">
        <v>8</v>
      </c>
      <c r="AL9" s="94" t="s">
        <v>111</v>
      </c>
      <c r="AM9" s="94" t="s">
        <v>6</v>
      </c>
      <c r="AN9" s="94" t="s">
        <v>7</v>
      </c>
      <c r="AO9" s="95" t="s">
        <v>8</v>
      </c>
    </row>
    <row r="10" spans="1:41" ht="15.75" customHeight="1">
      <c r="A10" s="263"/>
      <c r="B10" s="201" t="s">
        <v>113</v>
      </c>
      <c r="C10" s="201"/>
      <c r="D10" s="201"/>
      <c r="E10" s="201"/>
      <c r="F10" s="201"/>
      <c r="G10" s="201"/>
      <c r="H10" s="201"/>
      <c r="I10" s="266"/>
      <c r="J10" s="259" t="s">
        <v>114</v>
      </c>
      <c r="K10" s="197"/>
      <c r="L10" s="197"/>
      <c r="M10" s="197"/>
      <c r="N10" s="197"/>
      <c r="O10" s="197"/>
      <c r="P10" s="197"/>
      <c r="Q10" s="264"/>
      <c r="R10" s="259" t="s">
        <v>115</v>
      </c>
      <c r="S10" s="197"/>
      <c r="T10" s="197"/>
      <c r="U10" s="197"/>
      <c r="V10" s="197"/>
      <c r="W10" s="197"/>
      <c r="X10" s="197"/>
      <c r="Y10" s="264"/>
      <c r="Z10" s="259" t="s">
        <v>116</v>
      </c>
      <c r="AA10" s="197"/>
      <c r="AB10" s="197"/>
      <c r="AC10" s="197"/>
      <c r="AD10" s="197"/>
      <c r="AE10" s="197"/>
      <c r="AF10" s="197"/>
      <c r="AG10" s="260"/>
      <c r="AH10" s="259" t="s">
        <v>117</v>
      </c>
      <c r="AI10" s="197"/>
      <c r="AJ10" s="197"/>
      <c r="AK10" s="197"/>
      <c r="AL10" s="197"/>
      <c r="AM10" s="197"/>
      <c r="AN10" s="197"/>
      <c r="AO10" s="260"/>
    </row>
    <row r="11" spans="1:41" ht="12" customHeight="1">
      <c r="A11" s="96">
        <v>1</v>
      </c>
      <c r="B11" s="97">
        <v>2</v>
      </c>
      <c r="C11" s="98">
        <v>3</v>
      </c>
      <c r="D11" s="98">
        <v>4</v>
      </c>
      <c r="E11" s="98">
        <v>5</v>
      </c>
      <c r="F11" s="99">
        <v>6</v>
      </c>
      <c r="G11" s="98">
        <v>7</v>
      </c>
      <c r="H11" s="98">
        <v>8</v>
      </c>
      <c r="I11" s="102">
        <v>9</v>
      </c>
      <c r="J11" s="108">
        <f>I11+1</f>
        <v>10</v>
      </c>
      <c r="K11" s="105">
        <f aca="true" t="shared" si="0" ref="K11:Y11">J11+1</f>
        <v>11</v>
      </c>
      <c r="L11" s="105">
        <f t="shared" si="0"/>
        <v>12</v>
      </c>
      <c r="M11" s="105">
        <f t="shared" si="0"/>
        <v>13</v>
      </c>
      <c r="N11" s="105">
        <f t="shared" si="0"/>
        <v>14</v>
      </c>
      <c r="O11" s="105">
        <f t="shared" si="0"/>
        <v>15</v>
      </c>
      <c r="P11" s="105">
        <f t="shared" si="0"/>
        <v>16</v>
      </c>
      <c r="Q11" s="115">
        <f t="shared" si="0"/>
        <v>17</v>
      </c>
      <c r="R11" s="108">
        <f t="shared" si="0"/>
        <v>18</v>
      </c>
      <c r="S11" s="105">
        <f t="shared" si="0"/>
        <v>19</v>
      </c>
      <c r="T11" s="105">
        <f t="shared" si="0"/>
        <v>20</v>
      </c>
      <c r="U11" s="105">
        <f t="shared" si="0"/>
        <v>21</v>
      </c>
      <c r="V11" s="105">
        <f t="shared" si="0"/>
        <v>22</v>
      </c>
      <c r="W11" s="105">
        <f t="shared" si="0"/>
        <v>23</v>
      </c>
      <c r="X11" s="105">
        <f t="shared" si="0"/>
        <v>24</v>
      </c>
      <c r="Y11" s="115">
        <f t="shared" si="0"/>
        <v>25</v>
      </c>
      <c r="Z11" s="108">
        <f aca="true" t="shared" si="1" ref="Z11:AG11">Y11+1</f>
        <v>26</v>
      </c>
      <c r="AA11" s="105">
        <f t="shared" si="1"/>
        <v>27</v>
      </c>
      <c r="AB11" s="105">
        <f t="shared" si="1"/>
        <v>28</v>
      </c>
      <c r="AC11" s="105">
        <f t="shared" si="1"/>
        <v>29</v>
      </c>
      <c r="AD11" s="105">
        <f t="shared" si="1"/>
        <v>30</v>
      </c>
      <c r="AE11" s="105">
        <f t="shared" si="1"/>
        <v>31</v>
      </c>
      <c r="AF11" s="105">
        <f t="shared" si="1"/>
        <v>32</v>
      </c>
      <c r="AG11" s="109">
        <f t="shared" si="1"/>
        <v>33</v>
      </c>
      <c r="AH11" s="108">
        <f aca="true" t="shared" si="2" ref="AH11:AO11">AG11+1</f>
        <v>34</v>
      </c>
      <c r="AI11" s="105">
        <f t="shared" si="2"/>
        <v>35</v>
      </c>
      <c r="AJ11" s="105">
        <f t="shared" si="2"/>
        <v>36</v>
      </c>
      <c r="AK11" s="105">
        <f t="shared" si="2"/>
        <v>37</v>
      </c>
      <c r="AL11" s="105">
        <f t="shared" si="2"/>
        <v>38</v>
      </c>
      <c r="AM11" s="105">
        <f t="shared" si="2"/>
        <v>39</v>
      </c>
      <c r="AN11" s="105">
        <f t="shared" si="2"/>
        <v>40</v>
      </c>
      <c r="AO11" s="109">
        <f t="shared" si="2"/>
        <v>41</v>
      </c>
    </row>
    <row r="12" spans="1:41" ht="15.75" customHeight="1">
      <c r="A12" s="44" t="s">
        <v>14</v>
      </c>
      <c r="B12" s="17">
        <f aca="true" t="shared" si="3" ref="B12:B21">C12+D12+E12</f>
        <v>18</v>
      </c>
      <c r="C12" s="11">
        <v>8</v>
      </c>
      <c r="D12" s="11">
        <v>8</v>
      </c>
      <c r="E12" s="11">
        <v>2</v>
      </c>
      <c r="F12" s="20">
        <f aca="true" t="shared" si="4" ref="F12:F21">G12+H12+I12</f>
        <v>402</v>
      </c>
      <c r="G12" s="11">
        <v>183</v>
      </c>
      <c r="H12" s="11">
        <v>182</v>
      </c>
      <c r="I12" s="103">
        <v>37</v>
      </c>
      <c r="J12" s="110">
        <f>SUM(K12:M12)</f>
        <v>18</v>
      </c>
      <c r="K12" s="106">
        <v>8</v>
      </c>
      <c r="L12" s="106">
        <v>8</v>
      </c>
      <c r="M12" s="106">
        <v>2</v>
      </c>
      <c r="N12" s="123">
        <f>SUM(O12:Q12)</f>
        <v>404</v>
      </c>
      <c r="O12" s="106">
        <v>183</v>
      </c>
      <c r="P12" s="106">
        <f>181+3</f>
        <v>184</v>
      </c>
      <c r="Q12" s="116">
        <v>37</v>
      </c>
      <c r="R12" s="110">
        <f>SUM(S12:U12)</f>
        <v>18</v>
      </c>
      <c r="S12" s="106">
        <v>8</v>
      </c>
      <c r="T12" s="106">
        <v>8</v>
      </c>
      <c r="U12" s="106">
        <v>2</v>
      </c>
      <c r="V12" s="123">
        <f>SUM(W12:Y12)</f>
        <v>431</v>
      </c>
      <c r="W12" s="106">
        <v>184</v>
      </c>
      <c r="X12" s="106">
        <f>204+3</f>
        <v>207</v>
      </c>
      <c r="Y12" s="116">
        <v>40</v>
      </c>
      <c r="Z12" s="110">
        <f>SUM(AA12:AC12)</f>
        <v>18</v>
      </c>
      <c r="AA12" s="106">
        <f>((K12*8)+(S12*4))/12</f>
        <v>8</v>
      </c>
      <c r="AB12" s="106">
        <f>((L12*8)+(T12*4))/12</f>
        <v>8</v>
      </c>
      <c r="AC12" s="106">
        <f>((M12*8)+(U12*4))/12</f>
        <v>2</v>
      </c>
      <c r="AD12" s="106">
        <f>SUM(AE12:AG12)</f>
        <v>413</v>
      </c>
      <c r="AE12" s="106">
        <f aca="true" t="shared" si="5" ref="AE12:AE22">((O12*8)+(W12*4))/12</f>
        <v>183</v>
      </c>
      <c r="AF12" s="106">
        <f aca="true" t="shared" si="6" ref="AF12:AF22">((P12*8)+(X12*4))/12</f>
        <v>192</v>
      </c>
      <c r="AG12" s="106">
        <f aca="true" t="shared" si="7" ref="AG12:AG22">((Q12*8)+(Y12*4))/12</f>
        <v>38</v>
      </c>
      <c r="AH12" s="110">
        <f>SUM(AI12:AK12)</f>
        <v>0</v>
      </c>
      <c r="AI12" s="106">
        <f>AA12-C12</f>
        <v>0</v>
      </c>
      <c r="AJ12" s="106">
        <f>AB12-D12</f>
        <v>0</v>
      </c>
      <c r="AK12" s="106">
        <f>AC12-E12</f>
        <v>0</v>
      </c>
      <c r="AL12" s="106">
        <f aca="true" t="shared" si="8" ref="AL12:AL22">SUM(AM12:AO12)</f>
        <v>11</v>
      </c>
      <c r="AM12" s="106">
        <f aca="true" t="shared" si="9" ref="AM12:AM22">AE12-G12</f>
        <v>0</v>
      </c>
      <c r="AN12" s="106">
        <f aca="true" t="shared" si="10" ref="AN12:AN22">AF12-H12</f>
        <v>10</v>
      </c>
      <c r="AO12" s="106">
        <f aca="true" t="shared" si="11" ref="AO12:AO22">AG12-I12</f>
        <v>1</v>
      </c>
    </row>
    <row r="13" spans="1:41" ht="15.75" customHeight="1">
      <c r="A13" s="44" t="s">
        <v>15</v>
      </c>
      <c r="B13" s="17">
        <f t="shared" si="3"/>
        <v>21</v>
      </c>
      <c r="C13" s="11">
        <v>9</v>
      </c>
      <c r="D13" s="6">
        <v>10</v>
      </c>
      <c r="E13" s="11">
        <v>2</v>
      </c>
      <c r="F13" s="20">
        <f t="shared" si="4"/>
        <v>486</v>
      </c>
      <c r="G13" s="11">
        <v>208</v>
      </c>
      <c r="H13" s="11">
        <v>232</v>
      </c>
      <c r="I13" s="103">
        <v>46</v>
      </c>
      <c r="J13" s="110">
        <f aca="true" t="shared" si="12" ref="J13:J22">SUM(K13:M13)</f>
        <v>20</v>
      </c>
      <c r="K13" s="106">
        <v>8</v>
      </c>
      <c r="L13" s="106">
        <v>10</v>
      </c>
      <c r="M13" s="106">
        <v>2</v>
      </c>
      <c r="N13" s="123">
        <f aca="true" t="shared" si="13" ref="N13:N25">SUM(O13:Q13)</f>
        <v>474</v>
      </c>
      <c r="O13" s="106">
        <v>198</v>
      </c>
      <c r="P13" s="106">
        <v>228</v>
      </c>
      <c r="Q13" s="116">
        <v>48</v>
      </c>
      <c r="R13" s="110">
        <f aca="true" t="shared" si="14" ref="R13:R22">SUM(S13:U13)</f>
        <v>21</v>
      </c>
      <c r="S13" s="106">
        <v>9</v>
      </c>
      <c r="T13" s="106">
        <v>10</v>
      </c>
      <c r="U13" s="106">
        <v>2</v>
      </c>
      <c r="V13" s="123">
        <f aca="true" t="shared" si="15" ref="V13:V22">SUM(W13:Y13)</f>
        <v>483</v>
      </c>
      <c r="W13" s="106">
        <v>204</v>
      </c>
      <c r="X13" s="106">
        <v>229</v>
      </c>
      <c r="Y13" s="116">
        <v>50</v>
      </c>
      <c r="Z13" s="110">
        <f aca="true" t="shared" si="16" ref="Z13:Z22">SUM(AA13:AC13)</f>
        <v>20</v>
      </c>
      <c r="AA13" s="106">
        <f aca="true" t="shared" si="17" ref="AA13:AA22">((K13*8)+(S13*4))/12</f>
        <v>8</v>
      </c>
      <c r="AB13" s="106">
        <f aca="true" t="shared" si="18" ref="AB13:AB22">((L13*8)+(T13*4))/12</f>
        <v>10</v>
      </c>
      <c r="AC13" s="106">
        <f aca="true" t="shared" si="19" ref="AC13:AC22">((M13*8)+(U13*4))/12</f>
        <v>2</v>
      </c>
      <c r="AD13" s="106">
        <f aca="true" t="shared" si="20" ref="AD13:AD22">SUM(AE13:AG13)</f>
        <v>477</v>
      </c>
      <c r="AE13" s="106">
        <f t="shared" si="5"/>
        <v>200</v>
      </c>
      <c r="AF13" s="106">
        <f t="shared" si="6"/>
        <v>228</v>
      </c>
      <c r="AG13" s="106">
        <f t="shared" si="7"/>
        <v>49</v>
      </c>
      <c r="AH13" s="110">
        <f aca="true" t="shared" si="21" ref="AH13:AH22">SUM(AI13:AK13)</f>
        <v>-1</v>
      </c>
      <c r="AI13" s="106">
        <f aca="true" t="shared" si="22" ref="AI13:AI22">AA13-C13</f>
        <v>-1</v>
      </c>
      <c r="AJ13" s="106">
        <f aca="true" t="shared" si="23" ref="AJ13:AJ22">AB13-D13</f>
        <v>0</v>
      </c>
      <c r="AK13" s="106">
        <f aca="true" t="shared" si="24" ref="AK13:AK22">AC13-E13</f>
        <v>0</v>
      </c>
      <c r="AL13" s="106">
        <f t="shared" si="8"/>
        <v>-9</v>
      </c>
      <c r="AM13" s="106">
        <f t="shared" si="9"/>
        <v>-8</v>
      </c>
      <c r="AN13" s="106">
        <f t="shared" si="10"/>
        <v>-4</v>
      </c>
      <c r="AO13" s="106">
        <f t="shared" si="11"/>
        <v>3</v>
      </c>
    </row>
    <row r="14" spans="1:41" ht="15.75" customHeight="1">
      <c r="A14" s="44" t="s">
        <v>16</v>
      </c>
      <c r="B14" s="17">
        <f t="shared" si="3"/>
        <v>18</v>
      </c>
      <c r="C14" s="11">
        <v>8</v>
      </c>
      <c r="D14" s="6">
        <v>8</v>
      </c>
      <c r="E14" s="11">
        <v>2</v>
      </c>
      <c r="F14" s="20">
        <f t="shared" si="4"/>
        <v>382</v>
      </c>
      <c r="G14" s="11">
        <v>172</v>
      </c>
      <c r="H14" s="11">
        <v>167</v>
      </c>
      <c r="I14" s="103">
        <v>43</v>
      </c>
      <c r="J14" s="110">
        <f t="shared" si="12"/>
        <v>18</v>
      </c>
      <c r="K14" s="106">
        <v>8</v>
      </c>
      <c r="L14" s="106">
        <v>8</v>
      </c>
      <c r="M14" s="106">
        <v>2</v>
      </c>
      <c r="N14" s="123">
        <f t="shared" si="13"/>
        <v>403</v>
      </c>
      <c r="O14" s="106">
        <v>172</v>
      </c>
      <c r="P14" s="106">
        <v>184</v>
      </c>
      <c r="Q14" s="116">
        <v>47</v>
      </c>
      <c r="R14" s="110">
        <f t="shared" si="14"/>
        <v>18</v>
      </c>
      <c r="S14" s="106">
        <v>8</v>
      </c>
      <c r="T14" s="106">
        <v>8</v>
      </c>
      <c r="U14" s="106">
        <v>2</v>
      </c>
      <c r="V14" s="123">
        <f t="shared" si="15"/>
        <v>376</v>
      </c>
      <c r="W14" s="106">
        <v>167</v>
      </c>
      <c r="X14" s="106">
        <v>167</v>
      </c>
      <c r="Y14" s="116">
        <v>42</v>
      </c>
      <c r="Z14" s="110">
        <f t="shared" si="16"/>
        <v>18</v>
      </c>
      <c r="AA14" s="106">
        <f t="shared" si="17"/>
        <v>8</v>
      </c>
      <c r="AB14" s="106">
        <f t="shared" si="18"/>
        <v>8</v>
      </c>
      <c r="AC14" s="106">
        <f t="shared" si="19"/>
        <v>2</v>
      </c>
      <c r="AD14" s="106">
        <f t="shared" si="20"/>
        <v>393</v>
      </c>
      <c r="AE14" s="106">
        <f t="shared" si="5"/>
        <v>170</v>
      </c>
      <c r="AF14" s="106">
        <f t="shared" si="6"/>
        <v>178</v>
      </c>
      <c r="AG14" s="106">
        <f t="shared" si="7"/>
        <v>45</v>
      </c>
      <c r="AH14" s="110">
        <f t="shared" si="21"/>
        <v>0</v>
      </c>
      <c r="AI14" s="106">
        <f t="shared" si="22"/>
        <v>0</v>
      </c>
      <c r="AJ14" s="106">
        <f t="shared" si="23"/>
        <v>0</v>
      </c>
      <c r="AK14" s="106">
        <f t="shared" si="24"/>
        <v>0</v>
      </c>
      <c r="AL14" s="106">
        <f t="shared" si="8"/>
        <v>11</v>
      </c>
      <c r="AM14" s="106">
        <f t="shared" si="9"/>
        <v>-2</v>
      </c>
      <c r="AN14" s="106">
        <f t="shared" si="10"/>
        <v>11</v>
      </c>
      <c r="AO14" s="106">
        <f t="shared" si="11"/>
        <v>2</v>
      </c>
    </row>
    <row r="15" spans="1:41" ht="15.75" customHeight="1">
      <c r="A15" s="44" t="s">
        <v>17</v>
      </c>
      <c r="B15" s="17">
        <f t="shared" si="3"/>
        <v>10</v>
      </c>
      <c r="C15" s="11">
        <v>4</v>
      </c>
      <c r="D15" s="6">
        <v>5</v>
      </c>
      <c r="E15" s="11">
        <v>1</v>
      </c>
      <c r="F15" s="20">
        <f t="shared" si="4"/>
        <v>202</v>
      </c>
      <c r="G15" s="11">
        <v>91</v>
      </c>
      <c r="H15" s="11">
        <v>92</v>
      </c>
      <c r="I15" s="103">
        <v>19</v>
      </c>
      <c r="J15" s="110">
        <f t="shared" si="12"/>
        <v>10</v>
      </c>
      <c r="K15" s="106">
        <v>4</v>
      </c>
      <c r="L15" s="106">
        <v>6</v>
      </c>
      <c r="M15" s="106"/>
      <c r="N15" s="123">
        <f t="shared" si="13"/>
        <v>209</v>
      </c>
      <c r="O15" s="106">
        <v>96</v>
      </c>
      <c r="P15" s="106">
        <v>95</v>
      </c>
      <c r="Q15" s="116">
        <v>18</v>
      </c>
      <c r="R15" s="110">
        <f t="shared" si="14"/>
        <v>10</v>
      </c>
      <c r="S15" s="106">
        <v>4</v>
      </c>
      <c r="T15" s="106">
        <v>6</v>
      </c>
      <c r="U15" s="106"/>
      <c r="V15" s="123">
        <f t="shared" si="15"/>
        <v>214</v>
      </c>
      <c r="W15" s="106">
        <v>96</v>
      </c>
      <c r="X15" s="106">
        <v>118</v>
      </c>
      <c r="Y15" s="116"/>
      <c r="Z15" s="110">
        <f t="shared" si="16"/>
        <v>10</v>
      </c>
      <c r="AA15" s="106">
        <f t="shared" si="17"/>
        <v>4</v>
      </c>
      <c r="AB15" s="106">
        <f t="shared" si="18"/>
        <v>6</v>
      </c>
      <c r="AC15" s="106">
        <f t="shared" si="19"/>
        <v>0</v>
      </c>
      <c r="AD15" s="106">
        <f t="shared" si="20"/>
        <v>211</v>
      </c>
      <c r="AE15" s="106">
        <f t="shared" si="5"/>
        <v>96</v>
      </c>
      <c r="AF15" s="106">
        <f t="shared" si="6"/>
        <v>103</v>
      </c>
      <c r="AG15" s="106">
        <f t="shared" si="7"/>
        <v>12</v>
      </c>
      <c r="AH15" s="110">
        <f t="shared" si="21"/>
        <v>0</v>
      </c>
      <c r="AI15" s="106">
        <f t="shared" si="22"/>
        <v>0</v>
      </c>
      <c r="AJ15" s="106">
        <f t="shared" si="23"/>
        <v>1</v>
      </c>
      <c r="AK15" s="106">
        <f t="shared" si="24"/>
        <v>-1</v>
      </c>
      <c r="AL15" s="106">
        <f t="shared" si="8"/>
        <v>9</v>
      </c>
      <c r="AM15" s="106">
        <f t="shared" si="9"/>
        <v>5</v>
      </c>
      <c r="AN15" s="106">
        <f t="shared" si="10"/>
        <v>11</v>
      </c>
      <c r="AO15" s="106">
        <f t="shared" si="11"/>
        <v>-7</v>
      </c>
    </row>
    <row r="16" spans="1:41" ht="15.75" customHeight="1">
      <c r="A16" s="44" t="s">
        <v>18</v>
      </c>
      <c r="B16" s="17">
        <f t="shared" si="3"/>
        <v>33</v>
      </c>
      <c r="C16" s="11">
        <v>14</v>
      </c>
      <c r="D16" s="6">
        <v>15</v>
      </c>
      <c r="E16" s="11">
        <v>4</v>
      </c>
      <c r="F16" s="20">
        <f t="shared" si="4"/>
        <v>768</v>
      </c>
      <c r="G16" s="11">
        <v>343</v>
      </c>
      <c r="H16" s="11">
        <v>333</v>
      </c>
      <c r="I16" s="103">
        <v>92</v>
      </c>
      <c r="J16" s="110">
        <f t="shared" si="12"/>
        <v>33</v>
      </c>
      <c r="K16" s="106">
        <v>14</v>
      </c>
      <c r="L16" s="106">
        <v>15</v>
      </c>
      <c r="M16" s="106">
        <v>4</v>
      </c>
      <c r="N16" s="123">
        <f t="shared" si="13"/>
        <v>773</v>
      </c>
      <c r="O16" s="106">
        <f>342+3</f>
        <v>345</v>
      </c>
      <c r="P16" s="106">
        <f>335+2</f>
        <v>337</v>
      </c>
      <c r="Q16" s="116">
        <v>91</v>
      </c>
      <c r="R16" s="110">
        <f t="shared" si="14"/>
        <v>34</v>
      </c>
      <c r="S16" s="106">
        <v>14</v>
      </c>
      <c r="T16" s="106">
        <v>16</v>
      </c>
      <c r="U16" s="106">
        <v>4</v>
      </c>
      <c r="V16" s="123">
        <f t="shared" si="15"/>
        <v>810</v>
      </c>
      <c r="W16" s="106">
        <f>346+2</f>
        <v>348</v>
      </c>
      <c r="X16" s="106">
        <f>365+3</f>
        <v>368</v>
      </c>
      <c r="Y16" s="116">
        <v>94</v>
      </c>
      <c r="Z16" s="110">
        <f t="shared" si="16"/>
        <v>33</v>
      </c>
      <c r="AA16" s="106">
        <f t="shared" si="17"/>
        <v>14</v>
      </c>
      <c r="AB16" s="106">
        <f t="shared" si="18"/>
        <v>15</v>
      </c>
      <c r="AC16" s="106">
        <f t="shared" si="19"/>
        <v>4</v>
      </c>
      <c r="AD16" s="106">
        <f t="shared" si="20"/>
        <v>785</v>
      </c>
      <c r="AE16" s="106">
        <f t="shared" si="5"/>
        <v>346</v>
      </c>
      <c r="AF16" s="106">
        <f t="shared" si="6"/>
        <v>347</v>
      </c>
      <c r="AG16" s="106">
        <f t="shared" si="7"/>
        <v>92</v>
      </c>
      <c r="AH16" s="110">
        <f t="shared" si="21"/>
        <v>0</v>
      </c>
      <c r="AI16" s="106">
        <f t="shared" si="22"/>
        <v>0</v>
      </c>
      <c r="AJ16" s="106">
        <f t="shared" si="23"/>
        <v>0</v>
      </c>
      <c r="AK16" s="106">
        <f t="shared" si="24"/>
        <v>0</v>
      </c>
      <c r="AL16" s="106">
        <f t="shared" si="8"/>
        <v>17</v>
      </c>
      <c r="AM16" s="106">
        <f t="shared" si="9"/>
        <v>3</v>
      </c>
      <c r="AN16" s="106">
        <f t="shared" si="10"/>
        <v>14</v>
      </c>
      <c r="AO16" s="106">
        <f t="shared" si="11"/>
        <v>0</v>
      </c>
    </row>
    <row r="17" spans="1:41" ht="15.75" customHeight="1">
      <c r="A17" s="44" t="s">
        <v>19</v>
      </c>
      <c r="B17" s="17">
        <f t="shared" si="3"/>
        <v>35</v>
      </c>
      <c r="C17" s="11">
        <v>13</v>
      </c>
      <c r="D17" s="6">
        <v>16</v>
      </c>
      <c r="E17" s="11">
        <v>6</v>
      </c>
      <c r="F17" s="20">
        <f t="shared" si="4"/>
        <v>881</v>
      </c>
      <c r="G17" s="11">
        <v>324</v>
      </c>
      <c r="H17" s="11">
        <v>414</v>
      </c>
      <c r="I17" s="103">
        <v>143</v>
      </c>
      <c r="J17" s="110">
        <f t="shared" si="12"/>
        <v>35</v>
      </c>
      <c r="K17" s="106">
        <v>13</v>
      </c>
      <c r="L17" s="106">
        <v>16</v>
      </c>
      <c r="M17" s="106">
        <v>6</v>
      </c>
      <c r="N17" s="123">
        <f t="shared" si="13"/>
        <v>884</v>
      </c>
      <c r="O17" s="106">
        <f>326+2</f>
        <v>328</v>
      </c>
      <c r="P17" s="106">
        <v>411</v>
      </c>
      <c r="Q17" s="116">
        <v>145</v>
      </c>
      <c r="R17" s="110">
        <f t="shared" si="14"/>
        <v>36</v>
      </c>
      <c r="S17" s="106">
        <v>14</v>
      </c>
      <c r="T17" s="106">
        <v>16</v>
      </c>
      <c r="U17" s="106">
        <v>6</v>
      </c>
      <c r="V17" s="123">
        <f t="shared" si="15"/>
        <v>919</v>
      </c>
      <c r="W17" s="106">
        <v>330</v>
      </c>
      <c r="X17" s="106">
        <f>437+2</f>
        <v>439</v>
      </c>
      <c r="Y17" s="116">
        <v>150</v>
      </c>
      <c r="Z17" s="110">
        <f t="shared" si="16"/>
        <v>35</v>
      </c>
      <c r="AA17" s="106">
        <f t="shared" si="17"/>
        <v>13</v>
      </c>
      <c r="AB17" s="106">
        <f t="shared" si="18"/>
        <v>16</v>
      </c>
      <c r="AC17" s="106">
        <f t="shared" si="19"/>
        <v>6</v>
      </c>
      <c r="AD17" s="106">
        <f t="shared" si="20"/>
        <v>896</v>
      </c>
      <c r="AE17" s="106">
        <f t="shared" si="5"/>
        <v>329</v>
      </c>
      <c r="AF17" s="106">
        <f t="shared" si="6"/>
        <v>420</v>
      </c>
      <c r="AG17" s="106">
        <f t="shared" si="7"/>
        <v>147</v>
      </c>
      <c r="AH17" s="110">
        <f t="shared" si="21"/>
        <v>0</v>
      </c>
      <c r="AI17" s="106">
        <f t="shared" si="22"/>
        <v>0</v>
      </c>
      <c r="AJ17" s="106">
        <f t="shared" si="23"/>
        <v>0</v>
      </c>
      <c r="AK17" s="106">
        <f t="shared" si="24"/>
        <v>0</v>
      </c>
      <c r="AL17" s="106">
        <f t="shared" si="8"/>
        <v>15</v>
      </c>
      <c r="AM17" s="106">
        <f t="shared" si="9"/>
        <v>5</v>
      </c>
      <c r="AN17" s="106">
        <f t="shared" si="10"/>
        <v>6</v>
      </c>
      <c r="AO17" s="106">
        <f t="shared" si="11"/>
        <v>4</v>
      </c>
    </row>
    <row r="18" spans="1:41" ht="15.75" customHeight="1">
      <c r="A18" s="44" t="s">
        <v>20</v>
      </c>
      <c r="B18" s="17">
        <f t="shared" si="3"/>
        <v>34</v>
      </c>
      <c r="C18" s="11">
        <v>14</v>
      </c>
      <c r="D18" s="6">
        <v>15</v>
      </c>
      <c r="E18" s="11">
        <v>5</v>
      </c>
      <c r="F18" s="20">
        <f t="shared" si="4"/>
        <v>844</v>
      </c>
      <c r="G18" s="11">
        <v>346</v>
      </c>
      <c r="H18" s="11">
        <v>370</v>
      </c>
      <c r="I18" s="103">
        <v>128</v>
      </c>
      <c r="J18" s="110">
        <f t="shared" si="12"/>
        <v>34</v>
      </c>
      <c r="K18" s="106">
        <v>14</v>
      </c>
      <c r="L18" s="106">
        <v>15</v>
      </c>
      <c r="M18" s="106">
        <v>5</v>
      </c>
      <c r="N18" s="123">
        <f t="shared" si="13"/>
        <v>866</v>
      </c>
      <c r="O18" s="106">
        <v>344</v>
      </c>
      <c r="P18" s="106">
        <f>372+19</f>
        <v>391</v>
      </c>
      <c r="Q18" s="116">
        <v>131</v>
      </c>
      <c r="R18" s="110">
        <f t="shared" si="14"/>
        <v>36</v>
      </c>
      <c r="S18" s="106">
        <v>15</v>
      </c>
      <c r="T18" s="106">
        <v>15</v>
      </c>
      <c r="U18" s="106">
        <v>6</v>
      </c>
      <c r="V18" s="123">
        <f t="shared" si="15"/>
        <v>871</v>
      </c>
      <c r="W18" s="106">
        <v>364</v>
      </c>
      <c r="X18" s="106">
        <f>363+21</f>
        <v>384</v>
      </c>
      <c r="Y18" s="116">
        <v>123</v>
      </c>
      <c r="Z18" s="110">
        <f t="shared" si="16"/>
        <v>34</v>
      </c>
      <c r="AA18" s="106">
        <f t="shared" si="17"/>
        <v>14</v>
      </c>
      <c r="AB18" s="106">
        <f t="shared" si="18"/>
        <v>15</v>
      </c>
      <c r="AC18" s="106">
        <f t="shared" si="19"/>
        <v>5</v>
      </c>
      <c r="AD18" s="106">
        <f t="shared" si="20"/>
        <v>868</v>
      </c>
      <c r="AE18" s="106">
        <f t="shared" si="5"/>
        <v>351</v>
      </c>
      <c r="AF18" s="106">
        <f t="shared" si="6"/>
        <v>389</v>
      </c>
      <c r="AG18" s="106">
        <f t="shared" si="7"/>
        <v>128</v>
      </c>
      <c r="AH18" s="110">
        <f t="shared" si="21"/>
        <v>0</v>
      </c>
      <c r="AI18" s="106">
        <f t="shared" si="22"/>
        <v>0</v>
      </c>
      <c r="AJ18" s="106">
        <f t="shared" si="23"/>
        <v>0</v>
      </c>
      <c r="AK18" s="106">
        <f t="shared" si="24"/>
        <v>0</v>
      </c>
      <c r="AL18" s="106">
        <f t="shared" si="8"/>
        <v>24</v>
      </c>
      <c r="AM18" s="106">
        <f t="shared" si="9"/>
        <v>5</v>
      </c>
      <c r="AN18" s="106">
        <f t="shared" si="10"/>
        <v>19</v>
      </c>
      <c r="AO18" s="106">
        <f t="shared" si="11"/>
        <v>0</v>
      </c>
    </row>
    <row r="19" spans="1:41" ht="15.75" customHeight="1">
      <c r="A19" s="44" t="s">
        <v>21</v>
      </c>
      <c r="B19" s="17">
        <f t="shared" si="3"/>
        <v>9</v>
      </c>
      <c r="C19" s="11">
        <v>4</v>
      </c>
      <c r="D19" s="6">
        <v>5</v>
      </c>
      <c r="E19" s="11"/>
      <c r="F19" s="20">
        <f t="shared" si="4"/>
        <v>196</v>
      </c>
      <c r="G19" s="11">
        <v>95</v>
      </c>
      <c r="H19" s="11">
        <v>101</v>
      </c>
      <c r="I19" s="103"/>
      <c r="J19" s="110">
        <f t="shared" si="12"/>
        <v>9</v>
      </c>
      <c r="K19" s="106">
        <v>4</v>
      </c>
      <c r="L19" s="106">
        <v>5</v>
      </c>
      <c r="M19" s="106"/>
      <c r="N19" s="123">
        <f t="shared" si="13"/>
        <v>208</v>
      </c>
      <c r="O19" s="106">
        <v>105</v>
      </c>
      <c r="P19" s="106">
        <v>103</v>
      </c>
      <c r="Q19" s="116"/>
      <c r="R19" s="110">
        <f t="shared" si="14"/>
        <v>9</v>
      </c>
      <c r="S19" s="106">
        <v>4</v>
      </c>
      <c r="T19" s="106">
        <v>5</v>
      </c>
      <c r="U19" s="106"/>
      <c r="V19" s="123">
        <f t="shared" si="15"/>
        <v>207</v>
      </c>
      <c r="W19" s="106">
        <v>104</v>
      </c>
      <c r="X19" s="106">
        <v>103</v>
      </c>
      <c r="Y19" s="116"/>
      <c r="Z19" s="110">
        <f t="shared" si="16"/>
        <v>9</v>
      </c>
      <c r="AA19" s="106">
        <f t="shared" si="17"/>
        <v>4</v>
      </c>
      <c r="AB19" s="106">
        <f t="shared" si="18"/>
        <v>5</v>
      </c>
      <c r="AC19" s="106">
        <f t="shared" si="19"/>
        <v>0</v>
      </c>
      <c r="AD19" s="106">
        <f t="shared" si="20"/>
        <v>208</v>
      </c>
      <c r="AE19" s="106">
        <f t="shared" si="5"/>
        <v>105</v>
      </c>
      <c r="AF19" s="106">
        <f t="shared" si="6"/>
        <v>103</v>
      </c>
      <c r="AG19" s="106">
        <f t="shared" si="7"/>
        <v>0</v>
      </c>
      <c r="AH19" s="110">
        <f t="shared" si="21"/>
        <v>0</v>
      </c>
      <c r="AI19" s="106">
        <f t="shared" si="22"/>
        <v>0</v>
      </c>
      <c r="AJ19" s="106">
        <f t="shared" si="23"/>
        <v>0</v>
      </c>
      <c r="AK19" s="106">
        <f t="shared" si="24"/>
        <v>0</v>
      </c>
      <c r="AL19" s="106">
        <f t="shared" si="8"/>
        <v>12</v>
      </c>
      <c r="AM19" s="106">
        <f t="shared" si="9"/>
        <v>10</v>
      </c>
      <c r="AN19" s="106">
        <f t="shared" si="10"/>
        <v>2</v>
      </c>
      <c r="AO19" s="106">
        <f t="shared" si="11"/>
        <v>0</v>
      </c>
    </row>
    <row r="20" spans="1:41" ht="15.75" customHeight="1">
      <c r="A20" s="44" t="s">
        <v>22</v>
      </c>
      <c r="B20" s="17">
        <f t="shared" si="3"/>
        <v>21</v>
      </c>
      <c r="C20" s="11">
        <v>10</v>
      </c>
      <c r="D20" s="6">
        <v>9</v>
      </c>
      <c r="E20" s="11">
        <v>2</v>
      </c>
      <c r="F20" s="20">
        <f t="shared" si="4"/>
        <v>512</v>
      </c>
      <c r="G20" s="11">
        <v>240</v>
      </c>
      <c r="H20" s="11">
        <v>218</v>
      </c>
      <c r="I20" s="103">
        <v>54</v>
      </c>
      <c r="J20" s="110">
        <f t="shared" si="12"/>
        <v>22</v>
      </c>
      <c r="K20" s="106">
        <v>10</v>
      </c>
      <c r="L20" s="106">
        <v>10</v>
      </c>
      <c r="M20" s="106">
        <v>2</v>
      </c>
      <c r="N20" s="123">
        <f t="shared" si="13"/>
        <v>544</v>
      </c>
      <c r="O20" s="106">
        <v>249</v>
      </c>
      <c r="P20" s="106">
        <v>241</v>
      </c>
      <c r="Q20" s="116">
        <v>54</v>
      </c>
      <c r="R20" s="110">
        <f t="shared" si="14"/>
        <v>22</v>
      </c>
      <c r="S20" s="106">
        <v>10</v>
      </c>
      <c r="T20" s="106">
        <v>10</v>
      </c>
      <c r="U20" s="106">
        <v>2</v>
      </c>
      <c r="V20" s="123">
        <f t="shared" si="15"/>
        <v>531</v>
      </c>
      <c r="W20" s="106">
        <v>246</v>
      </c>
      <c r="X20" s="106">
        <v>233</v>
      </c>
      <c r="Y20" s="116">
        <v>52</v>
      </c>
      <c r="Z20" s="110">
        <f t="shared" si="16"/>
        <v>22</v>
      </c>
      <c r="AA20" s="106">
        <f t="shared" si="17"/>
        <v>10</v>
      </c>
      <c r="AB20" s="106">
        <f t="shared" si="18"/>
        <v>10</v>
      </c>
      <c r="AC20" s="106">
        <f t="shared" si="19"/>
        <v>2</v>
      </c>
      <c r="AD20" s="106">
        <f t="shared" si="20"/>
        <v>539</v>
      </c>
      <c r="AE20" s="106">
        <f t="shared" si="5"/>
        <v>248</v>
      </c>
      <c r="AF20" s="106">
        <f t="shared" si="6"/>
        <v>238</v>
      </c>
      <c r="AG20" s="106">
        <f t="shared" si="7"/>
        <v>53</v>
      </c>
      <c r="AH20" s="110">
        <f t="shared" si="21"/>
        <v>1</v>
      </c>
      <c r="AI20" s="106">
        <f t="shared" si="22"/>
        <v>0</v>
      </c>
      <c r="AJ20" s="106">
        <f t="shared" si="23"/>
        <v>1</v>
      </c>
      <c r="AK20" s="106">
        <f t="shared" si="24"/>
        <v>0</v>
      </c>
      <c r="AL20" s="106">
        <f t="shared" si="8"/>
        <v>27</v>
      </c>
      <c r="AM20" s="106">
        <f t="shared" si="9"/>
        <v>8</v>
      </c>
      <c r="AN20" s="106">
        <f t="shared" si="10"/>
        <v>20</v>
      </c>
      <c r="AO20" s="106">
        <f t="shared" si="11"/>
        <v>-1</v>
      </c>
    </row>
    <row r="21" spans="1:41" ht="15.75" customHeight="1">
      <c r="A21" s="44" t="s">
        <v>23</v>
      </c>
      <c r="B21" s="17">
        <f t="shared" si="3"/>
        <v>9</v>
      </c>
      <c r="C21" s="11">
        <v>4</v>
      </c>
      <c r="D21" s="11">
        <v>5</v>
      </c>
      <c r="E21" s="11"/>
      <c r="F21" s="20">
        <f t="shared" si="4"/>
        <v>139</v>
      </c>
      <c r="G21" s="11">
        <v>65</v>
      </c>
      <c r="H21" s="11">
        <v>74</v>
      </c>
      <c r="I21" s="103"/>
      <c r="J21" s="110">
        <f t="shared" si="12"/>
        <v>9</v>
      </c>
      <c r="K21" s="106">
        <v>4</v>
      </c>
      <c r="L21" s="106">
        <v>5</v>
      </c>
      <c r="M21" s="106"/>
      <c r="N21" s="123">
        <f t="shared" si="13"/>
        <v>141</v>
      </c>
      <c r="O21" s="106">
        <v>66</v>
      </c>
      <c r="P21" s="106">
        <v>75</v>
      </c>
      <c r="Q21" s="116"/>
      <c r="R21" s="110">
        <f t="shared" si="14"/>
        <v>9</v>
      </c>
      <c r="S21" s="106">
        <v>4</v>
      </c>
      <c r="T21" s="106">
        <v>5</v>
      </c>
      <c r="U21" s="106"/>
      <c r="V21" s="123">
        <f t="shared" si="15"/>
        <v>142</v>
      </c>
      <c r="W21" s="106">
        <v>74</v>
      </c>
      <c r="X21" s="106">
        <v>68</v>
      </c>
      <c r="Y21" s="116"/>
      <c r="Z21" s="110">
        <f t="shared" si="16"/>
        <v>9</v>
      </c>
      <c r="AA21" s="106">
        <f t="shared" si="17"/>
        <v>4</v>
      </c>
      <c r="AB21" s="106">
        <f t="shared" si="18"/>
        <v>5</v>
      </c>
      <c r="AC21" s="106">
        <f t="shared" si="19"/>
        <v>0</v>
      </c>
      <c r="AD21" s="106">
        <f t="shared" si="20"/>
        <v>142</v>
      </c>
      <c r="AE21" s="106">
        <f t="shared" si="5"/>
        <v>69</v>
      </c>
      <c r="AF21" s="106">
        <f t="shared" si="6"/>
        <v>73</v>
      </c>
      <c r="AG21" s="106">
        <f t="shared" si="7"/>
        <v>0</v>
      </c>
      <c r="AH21" s="110">
        <f t="shared" si="21"/>
        <v>0</v>
      </c>
      <c r="AI21" s="106">
        <f t="shared" si="22"/>
        <v>0</v>
      </c>
      <c r="AJ21" s="106">
        <f t="shared" si="23"/>
        <v>0</v>
      </c>
      <c r="AK21" s="106">
        <f t="shared" si="24"/>
        <v>0</v>
      </c>
      <c r="AL21" s="106">
        <f t="shared" si="8"/>
        <v>3</v>
      </c>
      <c r="AM21" s="106">
        <f t="shared" si="9"/>
        <v>4</v>
      </c>
      <c r="AN21" s="106">
        <f t="shared" si="10"/>
        <v>-1</v>
      </c>
      <c r="AO21" s="106">
        <f t="shared" si="11"/>
        <v>0</v>
      </c>
    </row>
    <row r="22" spans="1:41" ht="15.75" customHeight="1">
      <c r="A22" s="6"/>
      <c r="B22" s="17"/>
      <c r="C22" s="11"/>
      <c r="D22" s="11"/>
      <c r="E22" s="11"/>
      <c r="F22" s="20"/>
      <c r="G22" s="11"/>
      <c r="H22" s="11"/>
      <c r="I22" s="103"/>
      <c r="J22" s="110">
        <f t="shared" si="12"/>
        <v>0</v>
      </c>
      <c r="K22" s="106"/>
      <c r="L22" s="106"/>
      <c r="M22" s="106"/>
      <c r="N22" s="106">
        <f t="shared" si="13"/>
        <v>0</v>
      </c>
      <c r="O22" s="106"/>
      <c r="P22" s="106"/>
      <c r="Q22" s="116"/>
      <c r="R22" s="110">
        <f t="shared" si="14"/>
        <v>0</v>
      </c>
      <c r="S22" s="106"/>
      <c r="T22" s="106"/>
      <c r="U22" s="106"/>
      <c r="V22" s="106">
        <f t="shared" si="15"/>
        <v>0</v>
      </c>
      <c r="W22" s="106"/>
      <c r="X22" s="106"/>
      <c r="Y22" s="116"/>
      <c r="Z22" s="110">
        <f t="shared" si="16"/>
        <v>0</v>
      </c>
      <c r="AA22" s="106">
        <f t="shared" si="17"/>
        <v>0</v>
      </c>
      <c r="AB22" s="106">
        <f t="shared" si="18"/>
        <v>0</v>
      </c>
      <c r="AC22" s="106">
        <f t="shared" si="19"/>
        <v>0</v>
      </c>
      <c r="AD22" s="106">
        <f t="shared" si="20"/>
        <v>0</v>
      </c>
      <c r="AE22" s="106">
        <f t="shared" si="5"/>
        <v>0</v>
      </c>
      <c r="AF22" s="106">
        <f t="shared" si="6"/>
        <v>0</v>
      </c>
      <c r="AG22" s="106">
        <f t="shared" si="7"/>
        <v>0</v>
      </c>
      <c r="AH22" s="110">
        <f t="shared" si="21"/>
        <v>0</v>
      </c>
      <c r="AI22" s="106">
        <f t="shared" si="22"/>
        <v>0</v>
      </c>
      <c r="AJ22" s="106">
        <f t="shared" si="23"/>
        <v>0</v>
      </c>
      <c r="AK22" s="106">
        <f t="shared" si="24"/>
        <v>0</v>
      </c>
      <c r="AL22" s="106">
        <f t="shared" si="8"/>
        <v>0</v>
      </c>
      <c r="AM22" s="106">
        <f t="shared" si="9"/>
        <v>0</v>
      </c>
      <c r="AN22" s="106">
        <f t="shared" si="10"/>
        <v>0</v>
      </c>
      <c r="AO22" s="106">
        <f t="shared" si="11"/>
        <v>0</v>
      </c>
    </row>
    <row r="23" spans="1:41" ht="15.75" customHeight="1" thickBot="1">
      <c r="A23" s="6" t="s">
        <v>24</v>
      </c>
      <c r="B23" s="17">
        <f>SUM(B12:B22)</f>
        <v>208</v>
      </c>
      <c r="C23" s="14">
        <f aca="true" t="shared" si="25" ref="C23:AG23">SUM(C12:C22)</f>
        <v>88</v>
      </c>
      <c r="D23" s="14">
        <f t="shared" si="25"/>
        <v>96</v>
      </c>
      <c r="E23" s="14">
        <f t="shared" si="25"/>
        <v>24</v>
      </c>
      <c r="F23" s="20">
        <f t="shared" si="25"/>
        <v>4812</v>
      </c>
      <c r="G23" s="14">
        <f t="shared" si="25"/>
        <v>2067</v>
      </c>
      <c r="H23" s="14">
        <f t="shared" si="25"/>
        <v>2183</v>
      </c>
      <c r="I23" s="104">
        <f t="shared" si="25"/>
        <v>562</v>
      </c>
      <c r="J23" s="67">
        <f t="shared" si="25"/>
        <v>208</v>
      </c>
      <c r="K23" s="54">
        <f t="shared" si="25"/>
        <v>87</v>
      </c>
      <c r="L23" s="54">
        <f t="shared" si="25"/>
        <v>98</v>
      </c>
      <c r="M23" s="54">
        <f t="shared" si="25"/>
        <v>23</v>
      </c>
      <c r="N23" s="120">
        <f>SUM(N12:N22)</f>
        <v>4906</v>
      </c>
      <c r="O23" s="54">
        <f t="shared" si="25"/>
        <v>2086</v>
      </c>
      <c r="P23" s="54">
        <f t="shared" si="25"/>
        <v>2249</v>
      </c>
      <c r="Q23" s="118">
        <f t="shared" si="25"/>
        <v>571</v>
      </c>
      <c r="R23" s="67">
        <f t="shared" si="25"/>
        <v>213</v>
      </c>
      <c r="S23" s="54">
        <f t="shared" si="25"/>
        <v>90</v>
      </c>
      <c r="T23" s="54">
        <f t="shared" si="25"/>
        <v>99</v>
      </c>
      <c r="U23" s="54">
        <f t="shared" si="25"/>
        <v>24</v>
      </c>
      <c r="V23" s="54">
        <f t="shared" si="25"/>
        <v>4984</v>
      </c>
      <c r="W23" s="54">
        <f t="shared" si="25"/>
        <v>2117</v>
      </c>
      <c r="X23" s="54">
        <f t="shared" si="25"/>
        <v>2316</v>
      </c>
      <c r="Y23" s="118">
        <f t="shared" si="25"/>
        <v>551</v>
      </c>
      <c r="Z23" s="67">
        <f t="shared" si="25"/>
        <v>208</v>
      </c>
      <c r="AA23" s="54">
        <f t="shared" si="25"/>
        <v>87</v>
      </c>
      <c r="AB23" s="54">
        <f t="shared" si="25"/>
        <v>98</v>
      </c>
      <c r="AC23" s="54">
        <f t="shared" si="25"/>
        <v>23</v>
      </c>
      <c r="AD23" s="54">
        <f t="shared" si="25"/>
        <v>4932</v>
      </c>
      <c r="AE23" s="54">
        <f t="shared" si="25"/>
        <v>2097</v>
      </c>
      <c r="AF23" s="54">
        <f t="shared" si="25"/>
        <v>2271</v>
      </c>
      <c r="AG23" s="68">
        <f t="shared" si="25"/>
        <v>564</v>
      </c>
      <c r="AH23" s="67">
        <f aca="true" t="shared" si="26" ref="AH23:AO23">SUM(AH12:AH22)</f>
        <v>0</v>
      </c>
      <c r="AI23" s="54">
        <f t="shared" si="26"/>
        <v>-1</v>
      </c>
      <c r="AJ23" s="54">
        <f t="shared" si="26"/>
        <v>2</v>
      </c>
      <c r="AK23" s="54">
        <f t="shared" si="26"/>
        <v>-1</v>
      </c>
      <c r="AL23" s="54">
        <f t="shared" si="26"/>
        <v>120</v>
      </c>
      <c r="AM23" s="54">
        <f t="shared" si="26"/>
        <v>30</v>
      </c>
      <c r="AN23" s="54">
        <f t="shared" si="26"/>
        <v>88</v>
      </c>
      <c r="AO23" s="68">
        <f t="shared" si="26"/>
        <v>2</v>
      </c>
    </row>
    <row r="24" spans="1:41" ht="10.5" customHeight="1">
      <c r="A24" s="36"/>
      <c r="J24" s="110"/>
      <c r="K24" s="106"/>
      <c r="L24" s="106"/>
      <c r="M24" s="106"/>
      <c r="N24" s="106"/>
      <c r="O24" s="106"/>
      <c r="P24" s="106"/>
      <c r="Q24" s="116"/>
      <c r="R24" s="110"/>
      <c r="S24" s="106"/>
      <c r="T24" s="106"/>
      <c r="U24" s="106"/>
      <c r="V24" s="106"/>
      <c r="W24" s="106"/>
      <c r="X24" s="106"/>
      <c r="Y24" s="116"/>
      <c r="Z24" s="110"/>
      <c r="AA24" s="106"/>
      <c r="AB24" s="106"/>
      <c r="AC24" s="106"/>
      <c r="AD24" s="106"/>
      <c r="AE24" s="106"/>
      <c r="AF24" s="106"/>
      <c r="AG24" s="111"/>
      <c r="AH24" s="110"/>
      <c r="AI24" s="106"/>
      <c r="AJ24" s="106"/>
      <c r="AK24" s="106"/>
      <c r="AL24" s="106"/>
      <c r="AM24" s="106"/>
      <c r="AN24" s="106"/>
      <c r="AO24" s="111"/>
    </row>
    <row r="25" spans="1:41" ht="15.75" customHeight="1">
      <c r="A25" s="6" t="s">
        <v>28</v>
      </c>
      <c r="B25" s="17">
        <f>C25+D25+E25</f>
        <v>1</v>
      </c>
      <c r="C25" s="11"/>
      <c r="D25" s="11"/>
      <c r="E25" s="11">
        <v>1</v>
      </c>
      <c r="F25" s="20">
        <f>G25+H25+I25</f>
        <v>24</v>
      </c>
      <c r="G25" s="11"/>
      <c r="H25" s="11">
        <v>15</v>
      </c>
      <c r="I25" s="103">
        <v>9</v>
      </c>
      <c r="J25" s="110">
        <f>SUM(K25:M25)</f>
        <v>1</v>
      </c>
      <c r="K25" s="106"/>
      <c r="L25" s="106"/>
      <c r="M25" s="106">
        <v>1</v>
      </c>
      <c r="N25" s="106">
        <f t="shared" si="13"/>
        <v>20</v>
      </c>
      <c r="O25" s="106"/>
      <c r="P25" s="106">
        <v>11</v>
      </c>
      <c r="Q25" s="116">
        <v>9</v>
      </c>
      <c r="R25" s="106">
        <f>SUM(S25:U25)</f>
        <v>0</v>
      </c>
      <c r="S25" s="106"/>
      <c r="T25" s="106"/>
      <c r="U25" s="106"/>
      <c r="V25" s="106">
        <f>SUM(W25:Y25)</f>
        <v>10</v>
      </c>
      <c r="W25" s="106"/>
      <c r="X25" s="106">
        <v>5</v>
      </c>
      <c r="Y25" s="116">
        <v>5</v>
      </c>
      <c r="Z25" s="110">
        <f>SUM(AA25:AC25)</f>
        <v>1</v>
      </c>
      <c r="AA25" s="106">
        <f>((K25*8)+(S25*4))/12</f>
        <v>0</v>
      </c>
      <c r="AB25" s="106">
        <f>((L25*8)+(T25*4))/12</f>
        <v>0</v>
      </c>
      <c r="AC25" s="106">
        <f>((M25*8)+(U25*4))/12</f>
        <v>1</v>
      </c>
      <c r="AD25" s="106">
        <f>SUM(AE25:AG25)</f>
        <v>17</v>
      </c>
      <c r="AE25" s="106">
        <f>((O25*8)+(W25*4))/12</f>
        <v>0</v>
      </c>
      <c r="AF25" s="106">
        <f>((P25*8)+(X25*4))/12</f>
        <v>9</v>
      </c>
      <c r="AG25" s="106">
        <f>((Q25*8)+(Y25*4))/12</f>
        <v>8</v>
      </c>
      <c r="AH25" s="110">
        <f>SUM(AI25:AK25)</f>
        <v>0</v>
      </c>
      <c r="AI25" s="106">
        <f>AA25-C25</f>
        <v>0</v>
      </c>
      <c r="AJ25" s="106">
        <f>AB25-D25</f>
        <v>0</v>
      </c>
      <c r="AK25" s="106">
        <f>AC25-E25</f>
        <v>0</v>
      </c>
      <c r="AL25" s="106">
        <f>SUM(AM25:AO25)</f>
        <v>-7</v>
      </c>
      <c r="AM25" s="106">
        <f>AE25-G25</f>
        <v>0</v>
      </c>
      <c r="AN25" s="106">
        <f>AF25-H25</f>
        <v>-6</v>
      </c>
      <c r="AO25" s="106">
        <f>AG25-I25</f>
        <v>-1</v>
      </c>
    </row>
    <row r="26" spans="2:41" s="37" customFormat="1" ht="12.75" thickBot="1">
      <c r="B26" s="37">
        <f>B23+B25</f>
        <v>209</v>
      </c>
      <c r="C26" s="37">
        <f aca="true" t="shared" si="27" ref="C26:AG26">C23+C25</f>
        <v>88</v>
      </c>
      <c r="D26" s="37">
        <f t="shared" si="27"/>
        <v>96</v>
      </c>
      <c r="E26" s="37">
        <f t="shared" si="27"/>
        <v>25</v>
      </c>
      <c r="F26" s="37">
        <f t="shared" si="27"/>
        <v>4836</v>
      </c>
      <c r="G26" s="37">
        <f t="shared" si="27"/>
        <v>2067</v>
      </c>
      <c r="H26" s="37">
        <f t="shared" si="27"/>
        <v>2198</v>
      </c>
      <c r="I26" s="37">
        <f t="shared" si="27"/>
        <v>571</v>
      </c>
      <c r="J26" s="112">
        <f t="shared" si="27"/>
        <v>209</v>
      </c>
      <c r="K26" s="113">
        <f t="shared" si="27"/>
        <v>87</v>
      </c>
      <c r="L26" s="113">
        <f t="shared" si="27"/>
        <v>98</v>
      </c>
      <c r="M26" s="113">
        <f t="shared" si="27"/>
        <v>24</v>
      </c>
      <c r="N26" s="119">
        <f>N23+N25</f>
        <v>4926</v>
      </c>
      <c r="O26" s="113">
        <f t="shared" si="27"/>
        <v>2086</v>
      </c>
      <c r="P26" s="113">
        <f t="shared" si="27"/>
        <v>2260</v>
      </c>
      <c r="Q26" s="117">
        <f t="shared" si="27"/>
        <v>580</v>
      </c>
      <c r="R26" s="112">
        <f t="shared" si="27"/>
        <v>213</v>
      </c>
      <c r="S26" s="113">
        <f t="shared" si="27"/>
        <v>90</v>
      </c>
      <c r="T26" s="113">
        <f t="shared" si="27"/>
        <v>99</v>
      </c>
      <c r="U26" s="113">
        <f t="shared" si="27"/>
        <v>24</v>
      </c>
      <c r="V26" s="113">
        <f t="shared" si="27"/>
        <v>4994</v>
      </c>
      <c r="W26" s="113">
        <f t="shared" si="27"/>
        <v>2117</v>
      </c>
      <c r="X26" s="113">
        <f t="shared" si="27"/>
        <v>2321</v>
      </c>
      <c r="Y26" s="117">
        <f t="shared" si="27"/>
        <v>556</v>
      </c>
      <c r="Z26" s="112">
        <f t="shared" si="27"/>
        <v>209</v>
      </c>
      <c r="AA26" s="113">
        <f t="shared" si="27"/>
        <v>87</v>
      </c>
      <c r="AB26" s="113">
        <f t="shared" si="27"/>
        <v>98</v>
      </c>
      <c r="AC26" s="113">
        <f t="shared" si="27"/>
        <v>24</v>
      </c>
      <c r="AD26" s="113">
        <f t="shared" si="27"/>
        <v>4949</v>
      </c>
      <c r="AE26" s="113">
        <f t="shared" si="27"/>
        <v>2097</v>
      </c>
      <c r="AF26" s="113">
        <f t="shared" si="27"/>
        <v>2280</v>
      </c>
      <c r="AG26" s="114">
        <f t="shared" si="27"/>
        <v>572</v>
      </c>
      <c r="AH26" s="112">
        <f aca="true" t="shared" si="28" ref="AH26:AO26">AH23+AH25</f>
        <v>0</v>
      </c>
      <c r="AI26" s="113">
        <f t="shared" si="28"/>
        <v>-1</v>
      </c>
      <c r="AJ26" s="113">
        <f t="shared" si="28"/>
        <v>2</v>
      </c>
      <c r="AK26" s="113">
        <f t="shared" si="28"/>
        <v>-1</v>
      </c>
      <c r="AL26" s="113">
        <f t="shared" si="28"/>
        <v>113</v>
      </c>
      <c r="AM26" s="113">
        <f t="shared" si="28"/>
        <v>30</v>
      </c>
      <c r="AN26" s="113">
        <f t="shared" si="28"/>
        <v>82</v>
      </c>
      <c r="AO26" s="114">
        <f t="shared" si="28"/>
        <v>1</v>
      </c>
    </row>
    <row r="27" spans="14:22" s="37" customFormat="1" ht="12">
      <c r="N27" s="37">
        <v>4933</v>
      </c>
      <c r="V27" s="37">
        <v>5004</v>
      </c>
    </row>
    <row r="28" spans="14:22" s="37" customFormat="1" ht="12">
      <c r="N28" s="122">
        <f>N27-N26</f>
        <v>7</v>
      </c>
      <c r="V28" s="37">
        <f>V27-V26</f>
        <v>10</v>
      </c>
    </row>
    <row r="29" ht="12.75" hidden="1" outlineLevel="1"/>
    <row r="30" ht="12.75" hidden="1" outlineLevel="1">
      <c r="N30" s="100"/>
    </row>
    <row r="31" spans="14:22" ht="12.75" hidden="1" outlineLevel="1">
      <c r="N31" s="100">
        <f>N26-N32</f>
        <v>558</v>
      </c>
      <c r="V31" s="100">
        <f>V26-V32</f>
        <v>563</v>
      </c>
    </row>
    <row r="32" spans="2:24" ht="12.75" hidden="1" outlineLevel="1">
      <c r="B32">
        <f>SUM(C32:K32)</f>
        <v>208</v>
      </c>
      <c r="C32">
        <v>25</v>
      </c>
      <c r="D32">
        <v>25</v>
      </c>
      <c r="E32">
        <v>29</v>
      </c>
      <c r="F32">
        <v>26</v>
      </c>
      <c r="G32">
        <v>17</v>
      </c>
      <c r="H32">
        <v>22</v>
      </c>
      <c r="I32">
        <v>20</v>
      </c>
      <c r="J32">
        <v>18</v>
      </c>
      <c r="K32">
        <v>26</v>
      </c>
      <c r="N32" s="100">
        <f>N12+N13+N14+N16+N17+N18+N20+N25</f>
        <v>4368</v>
      </c>
      <c r="O32">
        <v>4375</v>
      </c>
      <c r="P32" s="100">
        <f>O32-N32</f>
        <v>7</v>
      </c>
      <c r="V32" s="100">
        <f>V12+V13+V14+V16+V17+V18+V20+V25</f>
        <v>4431</v>
      </c>
      <c r="W32">
        <v>4441</v>
      </c>
      <c r="X32" s="100">
        <f>W32-V32</f>
        <v>10</v>
      </c>
    </row>
    <row r="33" spans="2:13" ht="12.75" hidden="1" outlineLevel="1">
      <c r="B33">
        <f>SUM(C33:M33)</f>
        <v>209</v>
      </c>
      <c r="C33">
        <v>24</v>
      </c>
      <c r="D33">
        <v>23</v>
      </c>
      <c r="E33">
        <v>24</v>
      </c>
      <c r="F33">
        <v>25</v>
      </c>
      <c r="G33">
        <v>21</v>
      </c>
      <c r="H33">
        <v>15</v>
      </c>
      <c r="I33">
        <v>17</v>
      </c>
      <c r="J33">
        <v>20</v>
      </c>
      <c r="K33">
        <v>22</v>
      </c>
      <c r="M33">
        <v>18</v>
      </c>
    </row>
    <row r="34" spans="2:11" ht="12.75" hidden="1" outlineLevel="1">
      <c r="B34">
        <f>SUM(C34:M34)</f>
        <v>141</v>
      </c>
      <c r="C34">
        <v>19</v>
      </c>
      <c r="D34">
        <v>18</v>
      </c>
      <c r="E34">
        <v>17</v>
      </c>
      <c r="F34">
        <v>12</v>
      </c>
      <c r="G34">
        <v>13</v>
      </c>
      <c r="H34">
        <v>16</v>
      </c>
      <c r="I34">
        <v>18</v>
      </c>
      <c r="J34">
        <v>9</v>
      </c>
      <c r="K34">
        <v>19</v>
      </c>
    </row>
    <row r="35" spans="2:13" ht="12.75" hidden="1" outlineLevel="1">
      <c r="B35">
        <f>SUM(B32:B34)</f>
        <v>558</v>
      </c>
      <c r="C35">
        <f>SUM(C32:C34)</f>
        <v>68</v>
      </c>
      <c r="D35">
        <f aca="true" t="shared" si="29" ref="D35:M35">SUM(D32:D34)</f>
        <v>66</v>
      </c>
      <c r="E35">
        <f t="shared" si="29"/>
        <v>70</v>
      </c>
      <c r="F35">
        <f t="shared" si="29"/>
        <v>63</v>
      </c>
      <c r="G35">
        <f t="shared" si="29"/>
        <v>51</v>
      </c>
      <c r="H35">
        <f t="shared" si="29"/>
        <v>53</v>
      </c>
      <c r="I35">
        <f t="shared" si="29"/>
        <v>55</v>
      </c>
      <c r="J35">
        <f t="shared" si="29"/>
        <v>47</v>
      </c>
      <c r="K35">
        <f t="shared" si="29"/>
        <v>67</v>
      </c>
      <c r="L35">
        <f t="shared" si="29"/>
        <v>0</v>
      </c>
      <c r="M35">
        <f t="shared" si="29"/>
        <v>18</v>
      </c>
    </row>
    <row r="36" ht="12.75" hidden="1" outlineLevel="1"/>
    <row r="37" ht="12.75" hidden="1" outlineLevel="1"/>
    <row r="38" ht="12.75" hidden="1" outlineLevel="1"/>
    <row r="39" spans="1:11" ht="12.75" hidden="1" outlineLevel="1">
      <c r="A39">
        <v>17</v>
      </c>
      <c r="B39">
        <f>SUM(C39:K39)</f>
        <v>142</v>
      </c>
      <c r="C39">
        <v>20</v>
      </c>
      <c r="D39">
        <v>19</v>
      </c>
      <c r="E39">
        <v>18</v>
      </c>
      <c r="F39">
        <v>17</v>
      </c>
      <c r="G39">
        <v>12</v>
      </c>
      <c r="H39">
        <v>13</v>
      </c>
      <c r="I39">
        <v>16</v>
      </c>
      <c r="J39">
        <v>18</v>
      </c>
      <c r="K39">
        <v>9</v>
      </c>
    </row>
    <row r="40" spans="1:12" ht="12.75" hidden="1" outlineLevel="1">
      <c r="A40">
        <v>4</v>
      </c>
      <c r="B40">
        <f>SUM(C40:M40)</f>
        <v>214</v>
      </c>
      <c r="C40">
        <v>25</v>
      </c>
      <c r="D40">
        <v>24</v>
      </c>
      <c r="E40">
        <v>23</v>
      </c>
      <c r="F40">
        <v>24</v>
      </c>
      <c r="G40">
        <v>25</v>
      </c>
      <c r="H40">
        <v>21</v>
      </c>
      <c r="I40">
        <v>15</v>
      </c>
      <c r="J40">
        <v>17</v>
      </c>
      <c r="K40">
        <v>20</v>
      </c>
      <c r="L40">
        <v>20</v>
      </c>
    </row>
    <row r="41" spans="1:11" ht="12.75" hidden="1" outlineLevel="1">
      <c r="A41">
        <v>11</v>
      </c>
      <c r="B41">
        <f>SUM(C41:M41)</f>
        <v>207</v>
      </c>
      <c r="C41">
        <v>25</v>
      </c>
      <c r="D41">
        <v>25</v>
      </c>
      <c r="E41">
        <v>25</v>
      </c>
      <c r="F41">
        <v>29</v>
      </c>
      <c r="G41">
        <v>26</v>
      </c>
      <c r="H41">
        <v>17</v>
      </c>
      <c r="I41">
        <v>22</v>
      </c>
      <c r="J41">
        <v>20</v>
      </c>
      <c r="K41">
        <v>18</v>
      </c>
    </row>
    <row r="42" spans="2:13" ht="12.75" hidden="1" outlineLevel="1">
      <c r="B42">
        <f aca="true" t="shared" si="30" ref="B42:M42">SUM(B39:B41)</f>
        <v>563</v>
      </c>
      <c r="C42">
        <f t="shared" si="30"/>
        <v>70</v>
      </c>
      <c r="D42">
        <f t="shared" si="30"/>
        <v>68</v>
      </c>
      <c r="E42">
        <f t="shared" si="30"/>
        <v>66</v>
      </c>
      <c r="F42">
        <f t="shared" si="30"/>
        <v>70</v>
      </c>
      <c r="G42">
        <f t="shared" si="30"/>
        <v>63</v>
      </c>
      <c r="H42">
        <f t="shared" si="30"/>
        <v>51</v>
      </c>
      <c r="I42">
        <f t="shared" si="30"/>
        <v>53</v>
      </c>
      <c r="J42">
        <f t="shared" si="30"/>
        <v>55</v>
      </c>
      <c r="K42">
        <f t="shared" si="30"/>
        <v>47</v>
      </c>
      <c r="L42">
        <f t="shared" si="30"/>
        <v>20</v>
      </c>
      <c r="M42">
        <f t="shared" si="30"/>
        <v>0</v>
      </c>
    </row>
    <row r="43" ht="12.75" hidden="1" outlineLevel="1"/>
    <row r="44" spans="1:34" ht="12.75" hidden="1" outlineLevel="1">
      <c r="A44">
        <v>1</v>
      </c>
      <c r="B44">
        <f aca="true" t="shared" si="31" ref="B44:B50">SUM(C44:M44)</f>
        <v>401</v>
      </c>
      <c r="C44" s="121">
        <v>45</v>
      </c>
      <c r="D44" s="121">
        <v>52</v>
      </c>
      <c r="E44" s="121">
        <v>37</v>
      </c>
      <c r="F44" s="121">
        <v>49</v>
      </c>
      <c r="G44">
        <v>50</v>
      </c>
      <c r="H44">
        <v>33</v>
      </c>
      <c r="I44">
        <v>27</v>
      </c>
      <c r="J44">
        <v>45</v>
      </c>
      <c r="K44">
        <v>26</v>
      </c>
      <c r="L44">
        <v>20</v>
      </c>
      <c r="M44">
        <v>17</v>
      </c>
      <c r="O44">
        <f aca="true" t="shared" si="32" ref="O44:O50">SUM(P44:Z44)</f>
        <v>428</v>
      </c>
      <c r="P44" s="121">
        <v>50</v>
      </c>
      <c r="Q44" s="121">
        <v>45</v>
      </c>
      <c r="R44" s="121">
        <v>52</v>
      </c>
      <c r="S44" s="121">
        <v>37</v>
      </c>
      <c r="T44">
        <v>49</v>
      </c>
      <c r="U44">
        <v>50</v>
      </c>
      <c r="V44">
        <v>33</v>
      </c>
      <c r="W44">
        <v>27</v>
      </c>
      <c r="X44">
        <v>45</v>
      </c>
      <c r="Y44">
        <v>20</v>
      </c>
      <c r="Z44">
        <v>20</v>
      </c>
      <c r="AH44">
        <v>20</v>
      </c>
    </row>
    <row r="45" spans="1:34" ht="12.75" hidden="1" outlineLevel="1">
      <c r="A45">
        <v>2</v>
      </c>
      <c r="B45">
        <f t="shared" si="31"/>
        <v>474</v>
      </c>
      <c r="C45" s="121">
        <v>57</v>
      </c>
      <c r="D45" s="121">
        <v>47</v>
      </c>
      <c r="E45" s="121">
        <v>43</v>
      </c>
      <c r="F45" s="121">
        <v>51</v>
      </c>
      <c r="G45">
        <v>40</v>
      </c>
      <c r="H45">
        <v>50</v>
      </c>
      <c r="I45">
        <v>45</v>
      </c>
      <c r="J45">
        <v>45</v>
      </c>
      <c r="K45">
        <v>48</v>
      </c>
      <c r="L45">
        <v>25</v>
      </c>
      <c r="M45">
        <v>23</v>
      </c>
      <c r="O45">
        <f t="shared" si="32"/>
        <v>483</v>
      </c>
      <c r="P45" s="121">
        <v>50</v>
      </c>
      <c r="Q45" s="121">
        <v>50</v>
      </c>
      <c r="R45" s="121">
        <v>57</v>
      </c>
      <c r="S45" s="121">
        <v>47</v>
      </c>
      <c r="T45">
        <v>43</v>
      </c>
      <c r="U45">
        <v>51</v>
      </c>
      <c r="V45">
        <v>40</v>
      </c>
      <c r="W45">
        <v>50</v>
      </c>
      <c r="X45">
        <v>45</v>
      </c>
      <c r="Y45">
        <v>25</v>
      </c>
      <c r="Z45">
        <v>25</v>
      </c>
      <c r="AH45">
        <v>25</v>
      </c>
    </row>
    <row r="46" spans="1:34" ht="12.75" hidden="1" outlineLevel="1">
      <c r="A46">
        <v>3</v>
      </c>
      <c r="B46">
        <f t="shared" si="31"/>
        <v>403</v>
      </c>
      <c r="C46" s="121">
        <v>50</v>
      </c>
      <c r="D46" s="121">
        <v>35</v>
      </c>
      <c r="E46" s="121">
        <v>41</v>
      </c>
      <c r="F46" s="121">
        <v>46</v>
      </c>
      <c r="G46">
        <v>44</v>
      </c>
      <c r="H46">
        <v>21</v>
      </c>
      <c r="I46">
        <v>33</v>
      </c>
      <c r="J46">
        <v>44</v>
      </c>
      <c r="K46">
        <v>42</v>
      </c>
      <c r="L46">
        <v>25</v>
      </c>
      <c r="M46">
        <v>22</v>
      </c>
      <c r="O46">
        <f t="shared" si="32"/>
        <v>376</v>
      </c>
      <c r="P46" s="121">
        <v>36</v>
      </c>
      <c r="Q46" s="121">
        <v>41</v>
      </c>
      <c r="R46" s="121">
        <v>46</v>
      </c>
      <c r="S46" s="121">
        <v>44</v>
      </c>
      <c r="T46">
        <v>21</v>
      </c>
      <c r="U46">
        <v>33</v>
      </c>
      <c r="V46">
        <v>44</v>
      </c>
      <c r="W46">
        <v>42</v>
      </c>
      <c r="X46">
        <v>27</v>
      </c>
      <c r="Y46">
        <v>22</v>
      </c>
      <c r="Z46">
        <v>20</v>
      </c>
      <c r="AH46">
        <v>20</v>
      </c>
    </row>
    <row r="47" spans="1:34" ht="12.75" hidden="1" outlineLevel="1">
      <c r="A47">
        <v>7</v>
      </c>
      <c r="B47">
        <f t="shared" si="31"/>
        <v>768</v>
      </c>
      <c r="C47" s="121">
        <v>79</v>
      </c>
      <c r="D47" s="121">
        <v>80</v>
      </c>
      <c r="E47" s="121">
        <v>87</v>
      </c>
      <c r="F47" s="121">
        <v>96</v>
      </c>
      <c r="G47">
        <v>69</v>
      </c>
      <c r="H47">
        <v>67</v>
      </c>
      <c r="I47">
        <v>63</v>
      </c>
      <c r="J47">
        <v>70</v>
      </c>
      <c r="K47">
        <v>66</v>
      </c>
      <c r="L47">
        <v>44</v>
      </c>
      <c r="M47">
        <v>47</v>
      </c>
      <c r="O47">
        <f t="shared" si="32"/>
        <v>805</v>
      </c>
      <c r="P47" s="121">
        <v>100</v>
      </c>
      <c r="Q47" s="121">
        <v>79</v>
      </c>
      <c r="R47" s="121">
        <v>80</v>
      </c>
      <c r="S47" s="121">
        <v>87</v>
      </c>
      <c r="T47">
        <v>96</v>
      </c>
      <c r="U47">
        <v>69</v>
      </c>
      <c r="V47">
        <v>67</v>
      </c>
      <c r="W47">
        <v>63</v>
      </c>
      <c r="X47">
        <v>70</v>
      </c>
      <c r="Y47">
        <v>50</v>
      </c>
      <c r="Z47">
        <v>44</v>
      </c>
      <c r="AH47">
        <v>44</v>
      </c>
    </row>
    <row r="48" spans="1:34" ht="12.75" hidden="1" outlineLevel="1">
      <c r="A48">
        <v>8</v>
      </c>
      <c r="B48">
        <f t="shared" si="31"/>
        <v>882</v>
      </c>
      <c r="C48" s="121">
        <v>75</v>
      </c>
      <c r="D48" s="121">
        <v>77</v>
      </c>
      <c r="E48" s="121">
        <v>78</v>
      </c>
      <c r="F48" s="121">
        <v>96</v>
      </c>
      <c r="G48">
        <v>78</v>
      </c>
      <c r="H48">
        <v>101</v>
      </c>
      <c r="I48">
        <v>82</v>
      </c>
      <c r="J48">
        <v>75</v>
      </c>
      <c r="K48">
        <v>75</v>
      </c>
      <c r="L48">
        <v>75</v>
      </c>
      <c r="M48">
        <v>70</v>
      </c>
      <c r="O48">
        <f t="shared" si="32"/>
        <v>917</v>
      </c>
      <c r="P48" s="121">
        <v>100</v>
      </c>
      <c r="Q48" s="121">
        <v>75</v>
      </c>
      <c r="R48" s="121">
        <v>77</v>
      </c>
      <c r="S48" s="121">
        <v>78</v>
      </c>
      <c r="T48">
        <v>100</v>
      </c>
      <c r="U48">
        <v>79</v>
      </c>
      <c r="V48">
        <v>101</v>
      </c>
      <c r="W48">
        <v>82</v>
      </c>
      <c r="X48">
        <v>75</v>
      </c>
      <c r="Y48">
        <v>75</v>
      </c>
      <c r="Z48">
        <v>75</v>
      </c>
      <c r="AH48">
        <v>75</v>
      </c>
    </row>
    <row r="49" spans="1:34" ht="12.75" hidden="1" outlineLevel="1">
      <c r="A49">
        <v>9</v>
      </c>
      <c r="B49">
        <f t="shared" si="31"/>
        <v>847</v>
      </c>
      <c r="C49" s="121">
        <v>98</v>
      </c>
      <c r="D49" s="121">
        <v>96</v>
      </c>
      <c r="E49" s="121">
        <v>70</v>
      </c>
      <c r="F49" s="121">
        <v>80</v>
      </c>
      <c r="G49">
        <v>74</v>
      </c>
      <c r="H49">
        <v>60</v>
      </c>
      <c r="I49">
        <v>65</v>
      </c>
      <c r="J49">
        <v>84</v>
      </c>
      <c r="K49">
        <v>89</v>
      </c>
      <c r="L49">
        <v>73</v>
      </c>
      <c r="M49">
        <v>58</v>
      </c>
      <c r="O49">
        <f t="shared" si="32"/>
        <v>850</v>
      </c>
      <c r="P49" s="121">
        <v>100</v>
      </c>
      <c r="Q49" s="121">
        <v>98</v>
      </c>
      <c r="R49" s="121">
        <v>96</v>
      </c>
      <c r="S49" s="121">
        <v>70</v>
      </c>
      <c r="T49">
        <v>80</v>
      </c>
      <c r="U49">
        <v>74</v>
      </c>
      <c r="V49">
        <v>60</v>
      </c>
      <c r="W49">
        <v>65</v>
      </c>
      <c r="X49">
        <v>84</v>
      </c>
      <c r="Y49">
        <v>50</v>
      </c>
      <c r="Z49">
        <v>73</v>
      </c>
      <c r="AH49">
        <v>73</v>
      </c>
    </row>
    <row r="50" spans="1:34" ht="12.75" hidden="1" outlineLevel="1">
      <c r="A50">
        <v>14</v>
      </c>
      <c r="B50">
        <f t="shared" si="31"/>
        <v>544</v>
      </c>
      <c r="C50" s="121">
        <v>70</v>
      </c>
      <c r="D50" s="121">
        <v>54</v>
      </c>
      <c r="E50" s="121">
        <v>71</v>
      </c>
      <c r="F50" s="121">
        <v>54</v>
      </c>
      <c r="G50">
        <v>50</v>
      </c>
      <c r="H50">
        <v>50</v>
      </c>
      <c r="I50">
        <v>37</v>
      </c>
      <c r="J50">
        <v>46</v>
      </c>
      <c r="K50">
        <v>58</v>
      </c>
      <c r="L50">
        <v>27</v>
      </c>
      <c r="M50">
        <v>27</v>
      </c>
      <c r="O50">
        <f t="shared" si="32"/>
        <v>531</v>
      </c>
      <c r="P50" s="121">
        <v>50</v>
      </c>
      <c r="Q50" s="121">
        <v>71</v>
      </c>
      <c r="R50" s="121">
        <v>54</v>
      </c>
      <c r="S50" s="121">
        <v>71</v>
      </c>
      <c r="T50">
        <v>50</v>
      </c>
      <c r="U50">
        <v>50</v>
      </c>
      <c r="V50">
        <v>50</v>
      </c>
      <c r="W50">
        <v>37</v>
      </c>
      <c r="X50">
        <v>46</v>
      </c>
      <c r="Y50">
        <v>25</v>
      </c>
      <c r="Z50">
        <v>27</v>
      </c>
      <c r="AH50">
        <v>27</v>
      </c>
    </row>
    <row r="51" spans="2:34" ht="12.75" hidden="1" outlineLevel="1">
      <c r="B51">
        <f>SUM(B44:B50)</f>
        <v>4319</v>
      </c>
      <c r="C51" s="121">
        <f>SUM(C44:C50)</f>
        <v>474</v>
      </c>
      <c r="D51" s="121">
        <f aca="true" t="shared" si="33" ref="D51:Z51">SUM(D44:D50)</f>
        <v>441</v>
      </c>
      <c r="E51" s="121">
        <f t="shared" si="33"/>
        <v>427</v>
      </c>
      <c r="F51" s="121">
        <f t="shared" si="33"/>
        <v>472</v>
      </c>
      <c r="G51">
        <f t="shared" si="33"/>
        <v>405</v>
      </c>
      <c r="H51">
        <f t="shared" si="33"/>
        <v>382</v>
      </c>
      <c r="I51">
        <f t="shared" si="33"/>
        <v>352</v>
      </c>
      <c r="J51">
        <f t="shared" si="33"/>
        <v>409</v>
      </c>
      <c r="K51">
        <f t="shared" si="33"/>
        <v>404</v>
      </c>
      <c r="L51">
        <f t="shared" si="33"/>
        <v>289</v>
      </c>
      <c r="M51">
        <f t="shared" si="33"/>
        <v>264</v>
      </c>
      <c r="N51">
        <f t="shared" si="33"/>
        <v>0</v>
      </c>
      <c r="O51">
        <f t="shared" si="33"/>
        <v>4390</v>
      </c>
      <c r="P51" s="121">
        <f t="shared" si="33"/>
        <v>486</v>
      </c>
      <c r="Q51" s="121">
        <f t="shared" si="33"/>
        <v>459</v>
      </c>
      <c r="R51" s="121">
        <f t="shared" si="33"/>
        <v>462</v>
      </c>
      <c r="S51" s="121">
        <f t="shared" si="33"/>
        <v>434</v>
      </c>
      <c r="T51">
        <f t="shared" si="33"/>
        <v>439</v>
      </c>
      <c r="U51">
        <f t="shared" si="33"/>
        <v>406</v>
      </c>
      <c r="V51">
        <f t="shared" si="33"/>
        <v>395</v>
      </c>
      <c r="W51">
        <f t="shared" si="33"/>
        <v>366</v>
      </c>
      <c r="X51">
        <f t="shared" si="33"/>
        <v>392</v>
      </c>
      <c r="Y51">
        <f t="shared" si="33"/>
        <v>267</v>
      </c>
      <c r="Z51">
        <f t="shared" si="33"/>
        <v>284</v>
      </c>
      <c r="AH51">
        <f>SUM(AH44:AH50)</f>
        <v>284</v>
      </c>
    </row>
    <row r="52" ht="12.75" hidden="1" outlineLevel="1"/>
    <row r="53" ht="12.75" collapsed="1"/>
  </sheetData>
  <sheetProtection/>
  <mergeCells count="16">
    <mergeCell ref="R8:U8"/>
    <mergeCell ref="V8:Y8"/>
    <mergeCell ref="Z8:AC8"/>
    <mergeCell ref="F8:I8"/>
    <mergeCell ref="B8:E8"/>
    <mergeCell ref="B10:I10"/>
    <mergeCell ref="AH8:AK8"/>
    <mergeCell ref="AL8:AO8"/>
    <mergeCell ref="AH10:AO10"/>
    <mergeCell ref="A8:A10"/>
    <mergeCell ref="J10:Q10"/>
    <mergeCell ref="AD8:AG8"/>
    <mergeCell ref="Z10:AG10"/>
    <mergeCell ref="R10:Y10"/>
    <mergeCell ref="J8:M8"/>
    <mergeCell ref="N8:Q8"/>
  </mergeCells>
  <printOptions/>
  <pageMargins left="0.31496062992125984" right="0" top="0.3937007874015748" bottom="0" header="0.5118110236220472" footer="0.5118110236220472"/>
  <pageSetup horizontalDpi="300" verticalDpi="300" orientation="landscape" paperSize="9" scale="84" r:id="rId1"/>
  <colBreaks count="1" manualBreakCount="1">
    <brk id="25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5:AG51"/>
  <sheetViews>
    <sheetView zoomScalePageLayoutView="0" workbookViewId="0" topLeftCell="A7">
      <pane xSplit="9" ySplit="5" topLeftCell="Q12" activePane="bottomRight" state="frozen"/>
      <selection pane="topLeft" activeCell="A7" sqref="A7"/>
      <selection pane="topRight" activeCell="J7" sqref="J7"/>
      <selection pane="bottomLeft" activeCell="A12" sqref="A12"/>
      <selection pane="bottomRight" activeCell="AE25" sqref="AE25:AG25"/>
    </sheetView>
  </sheetViews>
  <sheetFormatPr defaultColWidth="9.00390625" defaultRowHeight="12.75" outlineLevelRow="1"/>
  <cols>
    <col min="1" max="1" width="8.00390625" style="0" customWidth="1"/>
    <col min="2" max="2" width="7.875" style="0" customWidth="1"/>
    <col min="3" max="3" width="5.875" style="0" customWidth="1"/>
    <col min="4" max="4" width="5.625" style="0" customWidth="1"/>
    <col min="5" max="5" width="5.875" style="0" customWidth="1"/>
    <col min="6" max="6" width="8.00390625" style="0" customWidth="1"/>
    <col min="7" max="7" width="4.75390625" style="0" customWidth="1"/>
    <col min="8" max="8" width="5.375" style="0" customWidth="1"/>
    <col min="9" max="9" width="6.375" style="0" customWidth="1"/>
    <col min="11" max="11" width="6.00390625" style="0" customWidth="1"/>
    <col min="12" max="12" width="5.625" style="0" customWidth="1"/>
    <col min="13" max="13" width="6.25390625" style="0" customWidth="1"/>
    <col min="14" max="14" width="8.125" style="0" customWidth="1"/>
    <col min="15" max="16" width="5.75390625" style="0" customWidth="1"/>
    <col min="17" max="17" width="6.00390625" style="0" customWidth="1"/>
    <col min="19" max="20" width="5.625" style="0" customWidth="1"/>
    <col min="21" max="21" width="6.25390625" style="0" customWidth="1"/>
    <col min="23" max="23" width="5.75390625" style="0" customWidth="1"/>
    <col min="24" max="25" width="6.125" style="0" customWidth="1"/>
    <col min="27" max="28" width="5.625" style="0" customWidth="1"/>
    <col min="29" max="29" width="6.25390625" style="0" customWidth="1"/>
    <col min="31" max="31" width="5.75390625" style="0" customWidth="1"/>
    <col min="32" max="33" width="6.125" style="0" customWidth="1"/>
  </cols>
  <sheetData>
    <row r="5" ht="15">
      <c r="B5" s="10" t="s">
        <v>27</v>
      </c>
    </row>
    <row r="6" ht="15">
      <c r="B6" s="10" t="s">
        <v>104</v>
      </c>
    </row>
    <row r="7" ht="13.5" thickBot="1"/>
    <row r="8" spans="1:33" ht="15.75" customHeight="1">
      <c r="A8" s="261" t="s">
        <v>112</v>
      </c>
      <c r="B8" s="265" t="s">
        <v>110</v>
      </c>
      <c r="C8" s="265"/>
      <c r="D8" s="265"/>
      <c r="E8" s="265"/>
      <c r="F8" s="197" t="s">
        <v>30</v>
      </c>
      <c r="G8" s="197"/>
      <c r="H8" s="197"/>
      <c r="I8" s="264"/>
      <c r="J8" s="257" t="s">
        <v>110</v>
      </c>
      <c r="K8" s="258"/>
      <c r="L8" s="258"/>
      <c r="M8" s="258"/>
      <c r="N8" s="219" t="s">
        <v>30</v>
      </c>
      <c r="O8" s="219"/>
      <c r="P8" s="219"/>
      <c r="Q8" s="223"/>
      <c r="R8" s="257" t="s">
        <v>110</v>
      </c>
      <c r="S8" s="258"/>
      <c r="T8" s="258"/>
      <c r="U8" s="258"/>
      <c r="V8" s="219" t="s">
        <v>30</v>
      </c>
      <c r="W8" s="219"/>
      <c r="X8" s="219"/>
      <c r="Y8" s="220"/>
      <c r="Z8" s="257" t="s">
        <v>110</v>
      </c>
      <c r="AA8" s="258"/>
      <c r="AB8" s="258"/>
      <c r="AC8" s="258"/>
      <c r="AD8" s="219" t="s">
        <v>30</v>
      </c>
      <c r="AE8" s="219"/>
      <c r="AF8" s="219"/>
      <c r="AG8" s="220"/>
    </row>
    <row r="9" spans="1:33" ht="34.5" customHeight="1">
      <c r="A9" s="262"/>
      <c r="B9" s="94" t="s">
        <v>111</v>
      </c>
      <c r="C9" s="94" t="s">
        <v>6</v>
      </c>
      <c r="D9" s="94" t="s">
        <v>7</v>
      </c>
      <c r="E9" s="94" t="s">
        <v>8</v>
      </c>
      <c r="F9" s="94" t="s">
        <v>111</v>
      </c>
      <c r="G9" s="94" t="s">
        <v>6</v>
      </c>
      <c r="H9" s="94" t="s">
        <v>7</v>
      </c>
      <c r="I9" s="101" t="s">
        <v>8</v>
      </c>
      <c r="J9" s="107" t="s">
        <v>111</v>
      </c>
      <c r="K9" s="94" t="s">
        <v>6</v>
      </c>
      <c r="L9" s="94" t="s">
        <v>7</v>
      </c>
      <c r="M9" s="94" t="s">
        <v>8</v>
      </c>
      <c r="N9" s="94" t="s">
        <v>111</v>
      </c>
      <c r="O9" s="94" t="s">
        <v>6</v>
      </c>
      <c r="P9" s="94" t="s">
        <v>7</v>
      </c>
      <c r="Q9" s="101" t="s">
        <v>8</v>
      </c>
      <c r="R9" s="107" t="s">
        <v>111</v>
      </c>
      <c r="S9" s="94" t="s">
        <v>6</v>
      </c>
      <c r="T9" s="94" t="s">
        <v>7</v>
      </c>
      <c r="U9" s="94" t="s">
        <v>8</v>
      </c>
      <c r="V9" s="94" t="s">
        <v>111</v>
      </c>
      <c r="W9" s="94" t="s">
        <v>6</v>
      </c>
      <c r="X9" s="94" t="s">
        <v>7</v>
      </c>
      <c r="Y9" s="95" t="s">
        <v>8</v>
      </c>
      <c r="Z9" s="107" t="s">
        <v>111</v>
      </c>
      <c r="AA9" s="94" t="s">
        <v>6</v>
      </c>
      <c r="AB9" s="94" t="s">
        <v>7</v>
      </c>
      <c r="AC9" s="94" t="s">
        <v>8</v>
      </c>
      <c r="AD9" s="94" t="s">
        <v>111</v>
      </c>
      <c r="AE9" s="94" t="s">
        <v>6</v>
      </c>
      <c r="AF9" s="94" t="s">
        <v>7</v>
      </c>
      <c r="AG9" s="95" t="s">
        <v>8</v>
      </c>
    </row>
    <row r="10" spans="1:33" ht="15.75" customHeight="1">
      <c r="A10" s="263"/>
      <c r="B10" s="201" t="s">
        <v>120</v>
      </c>
      <c r="C10" s="201"/>
      <c r="D10" s="201"/>
      <c r="E10" s="201"/>
      <c r="F10" s="201"/>
      <c r="G10" s="201"/>
      <c r="H10" s="201"/>
      <c r="I10" s="266"/>
      <c r="J10" s="259" t="s">
        <v>121</v>
      </c>
      <c r="K10" s="197"/>
      <c r="L10" s="197"/>
      <c r="M10" s="197"/>
      <c r="N10" s="197"/>
      <c r="O10" s="197"/>
      <c r="P10" s="197"/>
      <c r="Q10" s="264"/>
      <c r="R10" s="259" t="s">
        <v>116</v>
      </c>
      <c r="S10" s="197"/>
      <c r="T10" s="197"/>
      <c r="U10" s="197"/>
      <c r="V10" s="197"/>
      <c r="W10" s="197"/>
      <c r="X10" s="197"/>
      <c r="Y10" s="260"/>
      <c r="Z10" s="259" t="s">
        <v>117</v>
      </c>
      <c r="AA10" s="197"/>
      <c r="AB10" s="197"/>
      <c r="AC10" s="197"/>
      <c r="AD10" s="197"/>
      <c r="AE10" s="197"/>
      <c r="AF10" s="197"/>
      <c r="AG10" s="260"/>
    </row>
    <row r="11" spans="1:33" ht="12" customHeight="1">
      <c r="A11" s="96">
        <v>1</v>
      </c>
      <c r="B11" s="97">
        <v>2</v>
      </c>
      <c r="C11" s="98">
        <v>3</v>
      </c>
      <c r="D11" s="98">
        <v>4</v>
      </c>
      <c r="E11" s="98">
        <v>5</v>
      </c>
      <c r="F11" s="99">
        <v>6</v>
      </c>
      <c r="G11" s="98">
        <v>7</v>
      </c>
      <c r="H11" s="98">
        <v>8</v>
      </c>
      <c r="I11" s="102">
        <v>9</v>
      </c>
      <c r="J11" s="108">
        <f>I11+1</f>
        <v>10</v>
      </c>
      <c r="K11" s="105">
        <f aca="true" t="shared" si="0" ref="K11:AG11">J11+1</f>
        <v>11</v>
      </c>
      <c r="L11" s="105">
        <f t="shared" si="0"/>
        <v>12</v>
      </c>
      <c r="M11" s="105">
        <f t="shared" si="0"/>
        <v>13</v>
      </c>
      <c r="N11" s="105">
        <f t="shared" si="0"/>
        <v>14</v>
      </c>
      <c r="O11" s="105">
        <f t="shared" si="0"/>
        <v>15</v>
      </c>
      <c r="P11" s="105">
        <f t="shared" si="0"/>
        <v>16</v>
      </c>
      <c r="Q11" s="115">
        <f t="shared" si="0"/>
        <v>17</v>
      </c>
      <c r="R11" s="115">
        <f t="shared" si="0"/>
        <v>18</v>
      </c>
      <c r="S11" s="105">
        <f t="shared" si="0"/>
        <v>19</v>
      </c>
      <c r="T11" s="105">
        <f t="shared" si="0"/>
        <v>20</v>
      </c>
      <c r="U11" s="105">
        <f t="shared" si="0"/>
        <v>21</v>
      </c>
      <c r="V11" s="105">
        <f t="shared" si="0"/>
        <v>22</v>
      </c>
      <c r="W11" s="105">
        <f t="shared" si="0"/>
        <v>23</v>
      </c>
      <c r="X11" s="105">
        <f t="shared" si="0"/>
        <v>24</v>
      </c>
      <c r="Y11" s="109">
        <f t="shared" si="0"/>
        <v>25</v>
      </c>
      <c r="Z11" s="108">
        <f t="shared" si="0"/>
        <v>26</v>
      </c>
      <c r="AA11" s="105">
        <f t="shared" si="0"/>
        <v>27</v>
      </c>
      <c r="AB11" s="105">
        <f t="shared" si="0"/>
        <v>28</v>
      </c>
      <c r="AC11" s="105">
        <f t="shared" si="0"/>
        <v>29</v>
      </c>
      <c r="AD11" s="105">
        <f t="shared" si="0"/>
        <v>30</v>
      </c>
      <c r="AE11" s="105">
        <f t="shared" si="0"/>
        <v>31</v>
      </c>
      <c r="AF11" s="105">
        <f t="shared" si="0"/>
        <v>32</v>
      </c>
      <c r="AG11" s="109">
        <f t="shared" si="0"/>
        <v>33</v>
      </c>
    </row>
    <row r="12" spans="1:33" ht="15.75" customHeight="1">
      <c r="A12" s="44" t="s">
        <v>14</v>
      </c>
      <c r="B12" s="17">
        <f aca="true" t="shared" si="1" ref="B12:B21">C12+D12+E12</f>
        <v>18</v>
      </c>
      <c r="C12" s="11">
        <v>8</v>
      </c>
      <c r="D12" s="11">
        <v>8</v>
      </c>
      <c r="E12" s="11">
        <v>2</v>
      </c>
      <c r="F12" s="20">
        <f aca="true" t="shared" si="2" ref="F12:F21">G12+H12+I12</f>
        <v>402</v>
      </c>
      <c r="G12" s="11">
        <v>183</v>
      </c>
      <c r="H12" s="11">
        <v>182</v>
      </c>
      <c r="I12" s="103">
        <v>37</v>
      </c>
      <c r="J12" s="110">
        <f>SUM(K12:M12)</f>
        <v>19</v>
      </c>
      <c r="K12" s="106">
        <v>8</v>
      </c>
      <c r="L12" s="106">
        <v>9</v>
      </c>
      <c r="M12" s="106">
        <v>2</v>
      </c>
      <c r="N12" s="123">
        <f>SUM(O12:Q12)</f>
        <v>444</v>
      </c>
      <c r="O12" s="106">
        <v>188</v>
      </c>
      <c r="P12" s="106">
        <v>206</v>
      </c>
      <c r="Q12" s="116">
        <v>50</v>
      </c>
      <c r="R12" s="110">
        <f>SUM(S12:U12)</f>
        <v>18</v>
      </c>
      <c r="S12" s="106">
        <f>(C12*8+K12*4)/12</f>
        <v>8</v>
      </c>
      <c r="T12" s="106">
        <f>(D12*8+L12*4)/12</f>
        <v>8</v>
      </c>
      <c r="U12" s="106">
        <f>(E12*8+M12*4)/12</f>
        <v>2</v>
      </c>
      <c r="V12" s="106">
        <f>SUM(W12:Y12)</f>
        <v>416</v>
      </c>
      <c r="W12" s="106">
        <f>(G12*8+O12*4)/12</f>
        <v>185</v>
      </c>
      <c r="X12" s="106">
        <f>(H12*8+P12*4)/12</f>
        <v>190</v>
      </c>
      <c r="Y12" s="106">
        <f>(I12*8+Q12*4)/12</f>
        <v>41</v>
      </c>
      <c r="Z12" s="110">
        <f>SUM(AA12:AC12)</f>
        <v>0</v>
      </c>
      <c r="AA12" s="106">
        <f>S12-C12</f>
        <v>0</v>
      </c>
      <c r="AB12" s="106">
        <f>T12-D12</f>
        <v>0</v>
      </c>
      <c r="AC12" s="106">
        <f>U12-E12</f>
        <v>0</v>
      </c>
      <c r="AD12" s="106">
        <f aca="true" t="shared" si="3" ref="AD12:AD22">SUM(AE12:AG12)</f>
        <v>14</v>
      </c>
      <c r="AE12" s="106">
        <f>W12-G12</f>
        <v>2</v>
      </c>
      <c r="AF12" s="106">
        <f>X12-H12</f>
        <v>8</v>
      </c>
      <c r="AG12" s="106">
        <f>Y12-I12</f>
        <v>4</v>
      </c>
    </row>
    <row r="13" spans="1:33" ht="15.75" customHeight="1">
      <c r="A13" s="44" t="s">
        <v>15</v>
      </c>
      <c r="B13" s="17">
        <f t="shared" si="1"/>
        <v>21</v>
      </c>
      <c r="C13" s="11">
        <v>9</v>
      </c>
      <c r="D13" s="6">
        <v>10</v>
      </c>
      <c r="E13" s="11">
        <v>2</v>
      </c>
      <c r="F13" s="20">
        <f t="shared" si="2"/>
        <v>486</v>
      </c>
      <c r="G13" s="11">
        <v>208</v>
      </c>
      <c r="H13" s="11">
        <v>232</v>
      </c>
      <c r="I13" s="103">
        <v>46</v>
      </c>
      <c r="J13" s="110">
        <f aca="true" t="shared" si="4" ref="J13:J22">SUM(K13:M13)</f>
        <v>20</v>
      </c>
      <c r="K13" s="106">
        <v>8</v>
      </c>
      <c r="L13" s="106">
        <v>10</v>
      </c>
      <c r="M13" s="106">
        <v>2</v>
      </c>
      <c r="N13" s="123">
        <f aca="true" t="shared" si="5" ref="N13:N25">SUM(O13:Q13)</f>
        <v>475</v>
      </c>
      <c r="O13" s="106">
        <v>194</v>
      </c>
      <c r="P13" s="106">
        <v>231</v>
      </c>
      <c r="Q13" s="116">
        <v>50</v>
      </c>
      <c r="R13" s="110">
        <f aca="true" t="shared" si="6" ref="R13:R22">SUM(S13:U13)</f>
        <v>21</v>
      </c>
      <c r="S13" s="106">
        <f aca="true" t="shared" si="7" ref="S13:S22">(C13*8+K13*4)/12</f>
        <v>9</v>
      </c>
      <c r="T13" s="106">
        <f aca="true" t="shared" si="8" ref="T13:T22">(D13*8+L13*4)/12</f>
        <v>10</v>
      </c>
      <c r="U13" s="106">
        <f aca="true" t="shared" si="9" ref="U13:U22">(E13*8+M13*4)/12</f>
        <v>2</v>
      </c>
      <c r="V13" s="106">
        <f aca="true" t="shared" si="10" ref="V13:V22">SUM(W13:Y13)</f>
        <v>482</v>
      </c>
      <c r="W13" s="106">
        <f aca="true" t="shared" si="11" ref="W13:W22">(G13*8+O13*4)/12</f>
        <v>203</v>
      </c>
      <c r="X13" s="106">
        <f aca="true" t="shared" si="12" ref="X13:X22">(H13*8+P13*4)/12</f>
        <v>232</v>
      </c>
      <c r="Y13" s="106">
        <f aca="true" t="shared" si="13" ref="Y13:Y22">(I13*8+Q13*4)/12</f>
        <v>47</v>
      </c>
      <c r="Z13" s="110">
        <f aca="true" t="shared" si="14" ref="Z13:Z22">SUM(AA13:AC13)</f>
        <v>0</v>
      </c>
      <c r="AA13" s="106">
        <f aca="true" t="shared" si="15" ref="AA13:AA22">S13-C13</f>
        <v>0</v>
      </c>
      <c r="AB13" s="106">
        <f aca="true" t="shared" si="16" ref="AB13:AB22">T13-D13</f>
        <v>0</v>
      </c>
      <c r="AC13" s="106">
        <f aca="true" t="shared" si="17" ref="AC13:AC22">U13-E13</f>
        <v>0</v>
      </c>
      <c r="AD13" s="106">
        <f t="shared" si="3"/>
        <v>-4</v>
      </c>
      <c r="AE13" s="106">
        <f aca="true" t="shared" si="18" ref="AE13:AE22">W13-G13</f>
        <v>-5</v>
      </c>
      <c r="AF13" s="106">
        <f aca="true" t="shared" si="19" ref="AF13:AF22">X13-H13</f>
        <v>0</v>
      </c>
      <c r="AG13" s="106">
        <f aca="true" t="shared" si="20" ref="AG13:AG22">Y13-I13</f>
        <v>1</v>
      </c>
    </row>
    <row r="14" spans="1:33" ht="15.75" customHeight="1">
      <c r="A14" s="44" t="s">
        <v>16</v>
      </c>
      <c r="B14" s="17">
        <f t="shared" si="1"/>
        <v>18</v>
      </c>
      <c r="C14" s="11">
        <v>8</v>
      </c>
      <c r="D14" s="6">
        <v>8</v>
      </c>
      <c r="E14" s="11">
        <v>2</v>
      </c>
      <c r="F14" s="20">
        <f t="shared" si="2"/>
        <v>382</v>
      </c>
      <c r="G14" s="11">
        <v>172</v>
      </c>
      <c r="H14" s="11">
        <v>167</v>
      </c>
      <c r="I14" s="103">
        <v>43</v>
      </c>
      <c r="J14" s="110">
        <f t="shared" si="4"/>
        <v>18</v>
      </c>
      <c r="K14" s="106">
        <v>8</v>
      </c>
      <c r="L14" s="106">
        <v>9</v>
      </c>
      <c r="M14" s="106">
        <v>1</v>
      </c>
      <c r="N14" s="123">
        <f t="shared" si="5"/>
        <v>385</v>
      </c>
      <c r="O14" s="106">
        <v>183</v>
      </c>
      <c r="P14" s="106">
        <v>177</v>
      </c>
      <c r="Q14" s="116">
        <v>25</v>
      </c>
      <c r="R14" s="110">
        <f t="shared" si="6"/>
        <v>18</v>
      </c>
      <c r="S14" s="106">
        <f t="shared" si="7"/>
        <v>8</v>
      </c>
      <c r="T14" s="106">
        <f t="shared" si="8"/>
        <v>8</v>
      </c>
      <c r="U14" s="106">
        <f t="shared" si="9"/>
        <v>2</v>
      </c>
      <c r="V14" s="106">
        <f t="shared" si="10"/>
        <v>383</v>
      </c>
      <c r="W14" s="106">
        <f t="shared" si="11"/>
        <v>176</v>
      </c>
      <c r="X14" s="106">
        <f t="shared" si="12"/>
        <v>170</v>
      </c>
      <c r="Y14" s="106">
        <f t="shared" si="13"/>
        <v>37</v>
      </c>
      <c r="Z14" s="110">
        <f t="shared" si="14"/>
        <v>0</v>
      </c>
      <c r="AA14" s="106">
        <f t="shared" si="15"/>
        <v>0</v>
      </c>
      <c r="AB14" s="106">
        <f t="shared" si="16"/>
        <v>0</v>
      </c>
      <c r="AC14" s="106">
        <f t="shared" si="17"/>
        <v>0</v>
      </c>
      <c r="AD14" s="106">
        <f t="shared" si="3"/>
        <v>1</v>
      </c>
      <c r="AE14" s="106">
        <f t="shared" si="18"/>
        <v>4</v>
      </c>
      <c r="AF14" s="106">
        <f t="shared" si="19"/>
        <v>3</v>
      </c>
      <c r="AG14" s="106">
        <f t="shared" si="20"/>
        <v>-6</v>
      </c>
    </row>
    <row r="15" spans="1:33" ht="15.75" customHeight="1">
      <c r="A15" s="44" t="s">
        <v>17</v>
      </c>
      <c r="B15" s="17">
        <f t="shared" si="1"/>
        <v>10</v>
      </c>
      <c r="C15" s="11">
        <v>4</v>
      </c>
      <c r="D15" s="6">
        <v>5</v>
      </c>
      <c r="E15" s="11">
        <v>1</v>
      </c>
      <c r="F15" s="20">
        <f t="shared" si="2"/>
        <v>202</v>
      </c>
      <c r="G15" s="11">
        <v>91</v>
      </c>
      <c r="H15" s="11">
        <v>92</v>
      </c>
      <c r="I15" s="103">
        <v>19</v>
      </c>
      <c r="J15" s="110">
        <f t="shared" si="4"/>
        <v>10</v>
      </c>
      <c r="K15" s="106">
        <v>4</v>
      </c>
      <c r="L15" s="106">
        <v>5</v>
      </c>
      <c r="M15" s="106">
        <v>1</v>
      </c>
      <c r="N15" s="123">
        <f t="shared" si="5"/>
        <v>203</v>
      </c>
      <c r="O15" s="106">
        <v>85</v>
      </c>
      <c r="P15" s="106">
        <v>98</v>
      </c>
      <c r="Q15" s="116">
        <v>20</v>
      </c>
      <c r="R15" s="110">
        <f t="shared" si="6"/>
        <v>10</v>
      </c>
      <c r="S15" s="106">
        <f t="shared" si="7"/>
        <v>4</v>
      </c>
      <c r="T15" s="106">
        <f t="shared" si="8"/>
        <v>5</v>
      </c>
      <c r="U15" s="106">
        <f t="shared" si="9"/>
        <v>1</v>
      </c>
      <c r="V15" s="106">
        <f t="shared" si="10"/>
        <v>202</v>
      </c>
      <c r="W15" s="106">
        <f t="shared" si="11"/>
        <v>89</v>
      </c>
      <c r="X15" s="106">
        <f t="shared" si="12"/>
        <v>94</v>
      </c>
      <c r="Y15" s="106">
        <f t="shared" si="13"/>
        <v>19</v>
      </c>
      <c r="Z15" s="110">
        <f t="shared" si="14"/>
        <v>0</v>
      </c>
      <c r="AA15" s="106">
        <f t="shared" si="15"/>
        <v>0</v>
      </c>
      <c r="AB15" s="106">
        <f t="shared" si="16"/>
        <v>0</v>
      </c>
      <c r="AC15" s="106">
        <f t="shared" si="17"/>
        <v>0</v>
      </c>
      <c r="AD15" s="106">
        <f t="shared" si="3"/>
        <v>0</v>
      </c>
      <c r="AE15" s="106">
        <f t="shared" si="18"/>
        <v>-2</v>
      </c>
      <c r="AF15" s="106">
        <f t="shared" si="19"/>
        <v>2</v>
      </c>
      <c r="AG15" s="106">
        <f t="shared" si="20"/>
        <v>0</v>
      </c>
    </row>
    <row r="16" spans="1:33" ht="15.75" customHeight="1">
      <c r="A16" s="44" t="s">
        <v>18</v>
      </c>
      <c r="B16" s="17">
        <f t="shared" si="1"/>
        <v>33</v>
      </c>
      <c r="C16" s="11">
        <v>14</v>
      </c>
      <c r="D16" s="6">
        <v>15</v>
      </c>
      <c r="E16" s="11">
        <v>4</v>
      </c>
      <c r="F16" s="20">
        <f t="shared" si="2"/>
        <v>768</v>
      </c>
      <c r="G16" s="11">
        <v>343</v>
      </c>
      <c r="H16" s="11">
        <v>333</v>
      </c>
      <c r="I16" s="103">
        <v>92</v>
      </c>
      <c r="J16" s="110">
        <f t="shared" si="4"/>
        <v>35</v>
      </c>
      <c r="K16" s="106">
        <v>15</v>
      </c>
      <c r="L16" s="106">
        <v>16</v>
      </c>
      <c r="M16" s="106">
        <v>4</v>
      </c>
      <c r="N16" s="123">
        <f t="shared" si="5"/>
        <v>826</v>
      </c>
      <c r="O16" s="106">
        <v>359</v>
      </c>
      <c r="P16" s="106">
        <v>367</v>
      </c>
      <c r="Q16" s="116">
        <v>100</v>
      </c>
      <c r="R16" s="110">
        <f t="shared" si="6"/>
        <v>33</v>
      </c>
      <c r="S16" s="106">
        <f t="shared" si="7"/>
        <v>14</v>
      </c>
      <c r="T16" s="106">
        <f t="shared" si="8"/>
        <v>15</v>
      </c>
      <c r="U16" s="106">
        <f t="shared" si="9"/>
        <v>4</v>
      </c>
      <c r="V16" s="106">
        <f t="shared" si="10"/>
        <v>787</v>
      </c>
      <c r="W16" s="106">
        <f t="shared" si="11"/>
        <v>348</v>
      </c>
      <c r="X16" s="106">
        <f t="shared" si="12"/>
        <v>344</v>
      </c>
      <c r="Y16" s="106">
        <f t="shared" si="13"/>
        <v>95</v>
      </c>
      <c r="Z16" s="110">
        <f t="shared" si="14"/>
        <v>0</v>
      </c>
      <c r="AA16" s="106">
        <f t="shared" si="15"/>
        <v>0</v>
      </c>
      <c r="AB16" s="106">
        <f t="shared" si="16"/>
        <v>0</v>
      </c>
      <c r="AC16" s="106">
        <f t="shared" si="17"/>
        <v>0</v>
      </c>
      <c r="AD16" s="106">
        <f t="shared" si="3"/>
        <v>19</v>
      </c>
      <c r="AE16" s="106">
        <f t="shared" si="18"/>
        <v>5</v>
      </c>
      <c r="AF16" s="106">
        <f t="shared" si="19"/>
        <v>11</v>
      </c>
      <c r="AG16" s="106">
        <f t="shared" si="20"/>
        <v>3</v>
      </c>
    </row>
    <row r="17" spans="1:33" ht="15.75" customHeight="1">
      <c r="A17" s="44" t="s">
        <v>19</v>
      </c>
      <c r="B17" s="17">
        <f t="shared" si="1"/>
        <v>35</v>
      </c>
      <c r="C17" s="11">
        <v>13</v>
      </c>
      <c r="D17" s="6">
        <v>16</v>
      </c>
      <c r="E17" s="11">
        <v>6</v>
      </c>
      <c r="F17" s="20">
        <f t="shared" si="2"/>
        <v>881</v>
      </c>
      <c r="G17" s="11">
        <v>324</v>
      </c>
      <c r="H17" s="11">
        <v>414</v>
      </c>
      <c r="I17" s="103">
        <v>143</v>
      </c>
      <c r="J17" s="110">
        <f t="shared" si="4"/>
        <v>36</v>
      </c>
      <c r="K17" s="106">
        <v>13</v>
      </c>
      <c r="L17" s="106">
        <v>17</v>
      </c>
      <c r="M17" s="106">
        <v>6</v>
      </c>
      <c r="N17" s="123">
        <f t="shared" si="5"/>
        <v>915</v>
      </c>
      <c r="O17" s="106">
        <v>331</v>
      </c>
      <c r="P17" s="106">
        <v>434</v>
      </c>
      <c r="Q17" s="116">
        <v>150</v>
      </c>
      <c r="R17" s="110">
        <f t="shared" si="6"/>
        <v>35</v>
      </c>
      <c r="S17" s="106">
        <f t="shared" si="7"/>
        <v>13</v>
      </c>
      <c r="T17" s="106">
        <f t="shared" si="8"/>
        <v>16</v>
      </c>
      <c r="U17" s="106">
        <f t="shared" si="9"/>
        <v>6</v>
      </c>
      <c r="V17" s="106">
        <f t="shared" si="10"/>
        <v>892</v>
      </c>
      <c r="W17" s="106">
        <f t="shared" si="11"/>
        <v>326</v>
      </c>
      <c r="X17" s="106">
        <f t="shared" si="12"/>
        <v>421</v>
      </c>
      <c r="Y17" s="106">
        <f t="shared" si="13"/>
        <v>145</v>
      </c>
      <c r="Z17" s="110">
        <f t="shared" si="14"/>
        <v>0</v>
      </c>
      <c r="AA17" s="106">
        <f t="shared" si="15"/>
        <v>0</v>
      </c>
      <c r="AB17" s="106">
        <f t="shared" si="16"/>
        <v>0</v>
      </c>
      <c r="AC17" s="106">
        <f t="shared" si="17"/>
        <v>0</v>
      </c>
      <c r="AD17" s="106">
        <f t="shared" si="3"/>
        <v>11</v>
      </c>
      <c r="AE17" s="106">
        <f t="shared" si="18"/>
        <v>2</v>
      </c>
      <c r="AF17" s="106">
        <f t="shared" si="19"/>
        <v>7</v>
      </c>
      <c r="AG17" s="106">
        <f t="shared" si="20"/>
        <v>2</v>
      </c>
    </row>
    <row r="18" spans="1:33" ht="15.75" customHeight="1">
      <c r="A18" s="44" t="s">
        <v>20</v>
      </c>
      <c r="B18" s="17">
        <f t="shared" si="1"/>
        <v>34</v>
      </c>
      <c r="C18" s="11">
        <v>14</v>
      </c>
      <c r="D18" s="6">
        <v>15</v>
      </c>
      <c r="E18" s="11">
        <v>5</v>
      </c>
      <c r="F18" s="20">
        <f t="shared" si="2"/>
        <v>844</v>
      </c>
      <c r="G18" s="11">
        <v>346</v>
      </c>
      <c r="H18" s="11">
        <v>370</v>
      </c>
      <c r="I18" s="103">
        <v>128</v>
      </c>
      <c r="J18" s="110">
        <f t="shared" si="4"/>
        <v>35</v>
      </c>
      <c r="K18" s="106">
        <v>14</v>
      </c>
      <c r="L18" s="106">
        <v>15</v>
      </c>
      <c r="M18" s="106">
        <v>6</v>
      </c>
      <c r="N18" s="123">
        <f t="shared" si="5"/>
        <v>844</v>
      </c>
      <c r="O18" s="106">
        <v>334</v>
      </c>
      <c r="P18" s="106">
        <v>370</v>
      </c>
      <c r="Q18" s="116">
        <v>140</v>
      </c>
      <c r="R18" s="110">
        <f t="shared" si="6"/>
        <v>34</v>
      </c>
      <c r="S18" s="106">
        <f t="shared" si="7"/>
        <v>14</v>
      </c>
      <c r="T18" s="106">
        <f t="shared" si="8"/>
        <v>15</v>
      </c>
      <c r="U18" s="106">
        <f t="shared" si="9"/>
        <v>5</v>
      </c>
      <c r="V18" s="106">
        <f t="shared" si="10"/>
        <v>844</v>
      </c>
      <c r="W18" s="106">
        <f t="shared" si="11"/>
        <v>342</v>
      </c>
      <c r="X18" s="106">
        <f t="shared" si="12"/>
        <v>370</v>
      </c>
      <c r="Y18" s="106">
        <f t="shared" si="13"/>
        <v>132</v>
      </c>
      <c r="Z18" s="110">
        <f t="shared" si="14"/>
        <v>0</v>
      </c>
      <c r="AA18" s="106">
        <f t="shared" si="15"/>
        <v>0</v>
      </c>
      <c r="AB18" s="106">
        <f t="shared" si="16"/>
        <v>0</v>
      </c>
      <c r="AC18" s="106">
        <f t="shared" si="17"/>
        <v>0</v>
      </c>
      <c r="AD18" s="106">
        <f t="shared" si="3"/>
        <v>0</v>
      </c>
      <c r="AE18" s="106">
        <f t="shared" si="18"/>
        <v>-4</v>
      </c>
      <c r="AF18" s="106">
        <f t="shared" si="19"/>
        <v>0</v>
      </c>
      <c r="AG18" s="106">
        <f t="shared" si="20"/>
        <v>4</v>
      </c>
    </row>
    <row r="19" spans="1:33" ht="15.75" customHeight="1">
      <c r="A19" s="44" t="s">
        <v>21</v>
      </c>
      <c r="B19" s="17">
        <f t="shared" si="1"/>
        <v>9</v>
      </c>
      <c r="C19" s="11">
        <v>4</v>
      </c>
      <c r="D19" s="6">
        <v>5</v>
      </c>
      <c r="E19" s="11"/>
      <c r="F19" s="20">
        <f t="shared" si="2"/>
        <v>196</v>
      </c>
      <c r="G19" s="11">
        <v>95</v>
      </c>
      <c r="H19" s="11">
        <v>101</v>
      </c>
      <c r="I19" s="103"/>
      <c r="J19" s="110">
        <f t="shared" si="4"/>
        <v>9</v>
      </c>
      <c r="K19" s="106">
        <v>4</v>
      </c>
      <c r="L19" s="106">
        <v>5</v>
      </c>
      <c r="M19" s="106"/>
      <c r="N19" s="123">
        <f t="shared" si="5"/>
        <v>201</v>
      </c>
      <c r="O19" s="106">
        <v>98</v>
      </c>
      <c r="P19" s="106">
        <v>103</v>
      </c>
      <c r="Q19" s="116"/>
      <c r="R19" s="110">
        <f t="shared" si="6"/>
        <v>9</v>
      </c>
      <c r="S19" s="106">
        <f t="shared" si="7"/>
        <v>4</v>
      </c>
      <c r="T19" s="106">
        <f t="shared" si="8"/>
        <v>5</v>
      </c>
      <c r="U19" s="106">
        <f t="shared" si="9"/>
        <v>0</v>
      </c>
      <c r="V19" s="106">
        <f t="shared" si="10"/>
        <v>198</v>
      </c>
      <c r="W19" s="106">
        <f t="shared" si="11"/>
        <v>96</v>
      </c>
      <c r="X19" s="106">
        <f t="shared" si="12"/>
        <v>102</v>
      </c>
      <c r="Y19" s="106">
        <f t="shared" si="13"/>
        <v>0</v>
      </c>
      <c r="Z19" s="110">
        <f t="shared" si="14"/>
        <v>0</v>
      </c>
      <c r="AA19" s="106">
        <f t="shared" si="15"/>
        <v>0</v>
      </c>
      <c r="AB19" s="106">
        <f t="shared" si="16"/>
        <v>0</v>
      </c>
      <c r="AC19" s="106">
        <f t="shared" si="17"/>
        <v>0</v>
      </c>
      <c r="AD19" s="106">
        <f t="shared" si="3"/>
        <v>2</v>
      </c>
      <c r="AE19" s="106">
        <f t="shared" si="18"/>
        <v>1</v>
      </c>
      <c r="AF19" s="106">
        <f t="shared" si="19"/>
        <v>1</v>
      </c>
      <c r="AG19" s="106">
        <f t="shared" si="20"/>
        <v>0</v>
      </c>
    </row>
    <row r="20" spans="1:33" ht="15.75" customHeight="1">
      <c r="A20" s="44" t="s">
        <v>22</v>
      </c>
      <c r="B20" s="17">
        <f t="shared" si="1"/>
        <v>21</v>
      </c>
      <c r="C20" s="11">
        <v>10</v>
      </c>
      <c r="D20" s="6">
        <v>9</v>
      </c>
      <c r="E20" s="11">
        <v>2</v>
      </c>
      <c r="F20" s="20">
        <f t="shared" si="2"/>
        <v>512</v>
      </c>
      <c r="G20" s="11">
        <v>240</v>
      </c>
      <c r="H20" s="11">
        <v>218</v>
      </c>
      <c r="I20" s="103">
        <v>54</v>
      </c>
      <c r="J20" s="110">
        <f t="shared" si="4"/>
        <v>22</v>
      </c>
      <c r="K20" s="106">
        <v>10</v>
      </c>
      <c r="L20" s="106">
        <v>10</v>
      </c>
      <c r="M20" s="106">
        <v>2</v>
      </c>
      <c r="N20" s="123">
        <f t="shared" si="5"/>
        <v>519</v>
      </c>
      <c r="O20" s="106">
        <v>250</v>
      </c>
      <c r="P20" s="106">
        <v>219</v>
      </c>
      <c r="Q20" s="116">
        <v>50</v>
      </c>
      <c r="R20" s="110">
        <f t="shared" si="6"/>
        <v>21</v>
      </c>
      <c r="S20" s="106">
        <f t="shared" si="7"/>
        <v>10</v>
      </c>
      <c r="T20" s="106">
        <f t="shared" si="8"/>
        <v>9</v>
      </c>
      <c r="U20" s="106">
        <f t="shared" si="9"/>
        <v>2</v>
      </c>
      <c r="V20" s="106">
        <f t="shared" si="10"/>
        <v>514</v>
      </c>
      <c r="W20" s="106">
        <f t="shared" si="11"/>
        <v>243</v>
      </c>
      <c r="X20" s="106">
        <f t="shared" si="12"/>
        <v>218</v>
      </c>
      <c r="Y20" s="106">
        <f t="shared" si="13"/>
        <v>53</v>
      </c>
      <c r="Z20" s="110">
        <f t="shared" si="14"/>
        <v>0</v>
      </c>
      <c r="AA20" s="106">
        <f t="shared" si="15"/>
        <v>0</v>
      </c>
      <c r="AB20" s="106">
        <f t="shared" si="16"/>
        <v>0</v>
      </c>
      <c r="AC20" s="106">
        <f t="shared" si="17"/>
        <v>0</v>
      </c>
      <c r="AD20" s="106">
        <f t="shared" si="3"/>
        <v>2</v>
      </c>
      <c r="AE20" s="106">
        <f t="shared" si="18"/>
        <v>3</v>
      </c>
      <c r="AF20" s="106">
        <f t="shared" si="19"/>
        <v>0</v>
      </c>
      <c r="AG20" s="106">
        <f t="shared" si="20"/>
        <v>-1</v>
      </c>
    </row>
    <row r="21" spans="1:33" ht="15.75" customHeight="1">
      <c r="A21" s="44" t="s">
        <v>23</v>
      </c>
      <c r="B21" s="17">
        <f t="shared" si="1"/>
        <v>9</v>
      </c>
      <c r="C21" s="11">
        <v>4</v>
      </c>
      <c r="D21" s="11">
        <v>5</v>
      </c>
      <c r="E21" s="11"/>
      <c r="F21" s="20">
        <f t="shared" si="2"/>
        <v>139</v>
      </c>
      <c r="G21" s="11">
        <v>65</v>
      </c>
      <c r="H21" s="11">
        <v>74</v>
      </c>
      <c r="I21" s="103"/>
      <c r="J21" s="110">
        <f t="shared" si="4"/>
        <v>9</v>
      </c>
      <c r="K21" s="106">
        <v>4</v>
      </c>
      <c r="L21" s="106">
        <v>5</v>
      </c>
      <c r="M21" s="106"/>
      <c r="N21" s="123">
        <f t="shared" si="5"/>
        <v>150</v>
      </c>
      <c r="O21" s="106">
        <v>77</v>
      </c>
      <c r="P21" s="106">
        <v>73</v>
      </c>
      <c r="Q21" s="116"/>
      <c r="R21" s="110">
        <f t="shared" si="6"/>
        <v>9</v>
      </c>
      <c r="S21" s="106">
        <f t="shared" si="7"/>
        <v>4</v>
      </c>
      <c r="T21" s="106">
        <f t="shared" si="8"/>
        <v>5</v>
      </c>
      <c r="U21" s="106">
        <f t="shared" si="9"/>
        <v>0</v>
      </c>
      <c r="V21" s="106">
        <f t="shared" si="10"/>
        <v>143</v>
      </c>
      <c r="W21" s="106">
        <f t="shared" si="11"/>
        <v>69</v>
      </c>
      <c r="X21" s="106">
        <f t="shared" si="12"/>
        <v>74</v>
      </c>
      <c r="Y21" s="106">
        <f t="shared" si="13"/>
        <v>0</v>
      </c>
      <c r="Z21" s="110">
        <f t="shared" si="14"/>
        <v>0</v>
      </c>
      <c r="AA21" s="106">
        <f t="shared" si="15"/>
        <v>0</v>
      </c>
      <c r="AB21" s="106">
        <f t="shared" si="16"/>
        <v>0</v>
      </c>
      <c r="AC21" s="106">
        <f t="shared" si="17"/>
        <v>0</v>
      </c>
      <c r="AD21" s="106">
        <f t="shared" si="3"/>
        <v>4</v>
      </c>
      <c r="AE21" s="106">
        <f t="shared" si="18"/>
        <v>4</v>
      </c>
      <c r="AF21" s="106">
        <f t="shared" si="19"/>
        <v>0</v>
      </c>
      <c r="AG21" s="106">
        <f t="shared" si="20"/>
        <v>0</v>
      </c>
    </row>
    <row r="22" spans="1:33" ht="15.75" customHeight="1">
      <c r="A22" s="6"/>
      <c r="B22" s="17"/>
      <c r="C22" s="11"/>
      <c r="D22" s="11"/>
      <c r="E22" s="11"/>
      <c r="F22" s="20"/>
      <c r="G22" s="11"/>
      <c r="H22" s="11"/>
      <c r="I22" s="103"/>
      <c r="J22" s="110">
        <f t="shared" si="4"/>
        <v>0</v>
      </c>
      <c r="K22" s="106"/>
      <c r="L22" s="106"/>
      <c r="M22" s="106"/>
      <c r="N22" s="106">
        <f t="shared" si="5"/>
        <v>0</v>
      </c>
      <c r="O22" s="106"/>
      <c r="P22" s="106"/>
      <c r="Q22" s="116"/>
      <c r="R22" s="110">
        <f t="shared" si="6"/>
        <v>0</v>
      </c>
      <c r="S22" s="106">
        <f t="shared" si="7"/>
        <v>0</v>
      </c>
      <c r="T22" s="106">
        <f t="shared" si="8"/>
        <v>0</v>
      </c>
      <c r="U22" s="106">
        <f t="shared" si="9"/>
        <v>0</v>
      </c>
      <c r="V22" s="106">
        <f t="shared" si="10"/>
        <v>0</v>
      </c>
      <c r="W22" s="106">
        <f t="shared" si="11"/>
        <v>0</v>
      </c>
      <c r="X22" s="106">
        <f t="shared" si="12"/>
        <v>0</v>
      </c>
      <c r="Y22" s="106">
        <f t="shared" si="13"/>
        <v>0</v>
      </c>
      <c r="Z22" s="110">
        <f t="shared" si="14"/>
        <v>0</v>
      </c>
      <c r="AA22" s="106">
        <f t="shared" si="15"/>
        <v>0</v>
      </c>
      <c r="AB22" s="106">
        <f t="shared" si="16"/>
        <v>0</v>
      </c>
      <c r="AC22" s="106">
        <f t="shared" si="17"/>
        <v>0</v>
      </c>
      <c r="AD22" s="106">
        <f t="shared" si="3"/>
        <v>0</v>
      </c>
      <c r="AE22" s="106">
        <f t="shared" si="18"/>
        <v>0</v>
      </c>
      <c r="AF22" s="106">
        <f t="shared" si="19"/>
        <v>0</v>
      </c>
      <c r="AG22" s="106">
        <f t="shared" si="20"/>
        <v>0</v>
      </c>
    </row>
    <row r="23" spans="1:33" ht="15.75" customHeight="1" thickBot="1">
      <c r="A23" s="6" t="s">
        <v>24</v>
      </c>
      <c r="B23" s="17">
        <f>SUM(B12:B22)</f>
        <v>208</v>
      </c>
      <c r="C23" s="14">
        <f aca="true" t="shared" si="21" ref="C23:AG23">SUM(C12:C22)</f>
        <v>88</v>
      </c>
      <c r="D23" s="14">
        <f t="shared" si="21"/>
        <v>96</v>
      </c>
      <c r="E23" s="14">
        <f t="shared" si="21"/>
        <v>24</v>
      </c>
      <c r="F23" s="20">
        <f t="shared" si="21"/>
        <v>4812</v>
      </c>
      <c r="G23" s="14">
        <f t="shared" si="21"/>
        <v>2067</v>
      </c>
      <c r="H23" s="14">
        <f t="shared" si="21"/>
        <v>2183</v>
      </c>
      <c r="I23" s="104">
        <f t="shared" si="21"/>
        <v>562</v>
      </c>
      <c r="J23" s="67">
        <f t="shared" si="21"/>
        <v>213</v>
      </c>
      <c r="K23" s="54">
        <f t="shared" si="21"/>
        <v>88</v>
      </c>
      <c r="L23" s="54">
        <f t="shared" si="21"/>
        <v>101</v>
      </c>
      <c r="M23" s="54">
        <f t="shared" si="21"/>
        <v>24</v>
      </c>
      <c r="N23" s="120">
        <f>SUM(N12:N22)</f>
        <v>4962</v>
      </c>
      <c r="O23" s="54">
        <f t="shared" si="21"/>
        <v>2099</v>
      </c>
      <c r="P23" s="54">
        <f t="shared" si="21"/>
        <v>2278</v>
      </c>
      <c r="Q23" s="118">
        <f t="shared" si="21"/>
        <v>585</v>
      </c>
      <c r="R23" s="67">
        <f t="shared" si="21"/>
        <v>208</v>
      </c>
      <c r="S23" s="54">
        <f t="shared" si="21"/>
        <v>88</v>
      </c>
      <c r="T23" s="54">
        <f t="shared" si="21"/>
        <v>96</v>
      </c>
      <c r="U23" s="54">
        <f t="shared" si="21"/>
        <v>24</v>
      </c>
      <c r="V23" s="54">
        <f t="shared" si="21"/>
        <v>4861</v>
      </c>
      <c r="W23" s="54">
        <f t="shared" si="21"/>
        <v>2077</v>
      </c>
      <c r="X23" s="54">
        <f t="shared" si="21"/>
        <v>2215</v>
      </c>
      <c r="Y23" s="68">
        <f t="shared" si="21"/>
        <v>569</v>
      </c>
      <c r="Z23" s="67">
        <f t="shared" si="21"/>
        <v>0</v>
      </c>
      <c r="AA23" s="54">
        <f t="shared" si="21"/>
        <v>0</v>
      </c>
      <c r="AB23" s="54">
        <f t="shared" si="21"/>
        <v>0</v>
      </c>
      <c r="AC23" s="54">
        <f t="shared" si="21"/>
        <v>0</v>
      </c>
      <c r="AD23" s="54">
        <f t="shared" si="21"/>
        <v>49</v>
      </c>
      <c r="AE23" s="54">
        <f t="shared" si="21"/>
        <v>10</v>
      </c>
      <c r="AF23" s="54">
        <f t="shared" si="21"/>
        <v>32</v>
      </c>
      <c r="AG23" s="68">
        <f t="shared" si="21"/>
        <v>7</v>
      </c>
    </row>
    <row r="24" spans="1:33" ht="10.5" customHeight="1">
      <c r="A24" s="36"/>
      <c r="J24" s="110"/>
      <c r="K24" s="106"/>
      <c r="L24" s="106"/>
      <c r="M24" s="106"/>
      <c r="N24" s="106"/>
      <c r="O24" s="106"/>
      <c r="P24" s="106"/>
      <c r="Q24" s="116"/>
      <c r="R24" s="110"/>
      <c r="S24" s="106"/>
      <c r="T24" s="106"/>
      <c r="U24" s="106"/>
      <c r="V24" s="106"/>
      <c r="W24" s="106"/>
      <c r="X24" s="106"/>
      <c r="Y24" s="111"/>
      <c r="Z24" s="110"/>
      <c r="AA24" s="106"/>
      <c r="AB24" s="106"/>
      <c r="AC24" s="106"/>
      <c r="AD24" s="106"/>
      <c r="AE24" s="106"/>
      <c r="AF24" s="106"/>
      <c r="AG24" s="111"/>
    </row>
    <row r="25" spans="1:33" ht="15.75" customHeight="1">
      <c r="A25" s="6" t="s">
        <v>28</v>
      </c>
      <c r="B25" s="17">
        <f>C25+D25+E25</f>
        <v>1</v>
      </c>
      <c r="C25" s="11"/>
      <c r="D25" s="11"/>
      <c r="E25" s="11">
        <v>1</v>
      </c>
      <c r="F25" s="20">
        <f>G25+H25+I25</f>
        <v>24</v>
      </c>
      <c r="G25" s="11"/>
      <c r="H25" s="11">
        <v>15</v>
      </c>
      <c r="I25" s="103">
        <v>9</v>
      </c>
      <c r="J25" s="110">
        <f>SUM(K25:M25)</f>
        <v>1</v>
      </c>
      <c r="K25" s="106"/>
      <c r="L25" s="106"/>
      <c r="M25" s="106">
        <v>1</v>
      </c>
      <c r="N25" s="106">
        <f t="shared" si="5"/>
        <v>18</v>
      </c>
      <c r="O25" s="106"/>
      <c r="P25" s="106">
        <v>1</v>
      </c>
      <c r="Q25" s="116">
        <v>17</v>
      </c>
      <c r="R25" s="110">
        <f>SUM(S25:U25)</f>
        <v>1</v>
      </c>
      <c r="S25" s="106">
        <f>(C25*8+K25*4)/12</f>
        <v>0</v>
      </c>
      <c r="T25" s="106">
        <f>(D25*8+L25*4)/12</f>
        <v>0</v>
      </c>
      <c r="U25" s="106">
        <f>(E25*8+M25*4)/12</f>
        <v>1</v>
      </c>
      <c r="V25" s="106">
        <f>SUM(W25:Y25)</f>
        <v>22</v>
      </c>
      <c r="W25" s="106">
        <f>(G25*8+S25*4)/12</f>
        <v>0</v>
      </c>
      <c r="X25" s="106">
        <f>(H25*8+P25*4)/12</f>
        <v>10</v>
      </c>
      <c r="Y25" s="106">
        <f>(I25*8+Q25*4)/12</f>
        <v>12</v>
      </c>
      <c r="Z25" s="110">
        <f>SUM(AA25:AC25)</f>
        <v>0</v>
      </c>
      <c r="AA25" s="106">
        <f>S25-C25</f>
        <v>0</v>
      </c>
      <c r="AB25" s="106">
        <f>T25-D25</f>
        <v>0</v>
      </c>
      <c r="AC25" s="106">
        <f>U25-E25</f>
        <v>0</v>
      </c>
      <c r="AD25" s="106">
        <f>SUM(AE25:AG25)</f>
        <v>-2</v>
      </c>
      <c r="AE25" s="106">
        <f>W25-G25</f>
        <v>0</v>
      </c>
      <c r="AF25" s="106">
        <f>X25-H25</f>
        <v>-5</v>
      </c>
      <c r="AG25" s="106">
        <f>Y25-I25</f>
        <v>3</v>
      </c>
    </row>
    <row r="26" spans="2:33" s="37" customFormat="1" ht="12.75" thickBot="1">
      <c r="B26" s="37">
        <f>B23+B25</f>
        <v>209</v>
      </c>
      <c r="C26" s="37">
        <f aca="true" t="shared" si="22" ref="C26:AG26">C23+C25</f>
        <v>88</v>
      </c>
      <c r="D26" s="37">
        <f t="shared" si="22"/>
        <v>96</v>
      </c>
      <c r="E26" s="37">
        <f t="shared" si="22"/>
        <v>25</v>
      </c>
      <c r="F26" s="37">
        <f t="shared" si="22"/>
        <v>4836</v>
      </c>
      <c r="G26" s="37">
        <f t="shared" si="22"/>
        <v>2067</v>
      </c>
      <c r="H26" s="37">
        <f t="shared" si="22"/>
        <v>2198</v>
      </c>
      <c r="I26" s="37">
        <f t="shared" si="22"/>
        <v>571</v>
      </c>
      <c r="J26" s="112">
        <f t="shared" si="22"/>
        <v>214</v>
      </c>
      <c r="K26" s="113">
        <f t="shared" si="22"/>
        <v>88</v>
      </c>
      <c r="L26" s="113">
        <f t="shared" si="22"/>
        <v>101</v>
      </c>
      <c r="M26" s="113">
        <f t="shared" si="22"/>
        <v>25</v>
      </c>
      <c r="N26" s="119">
        <f>N23+N25</f>
        <v>4980</v>
      </c>
      <c r="O26" s="113">
        <f t="shared" si="22"/>
        <v>2099</v>
      </c>
      <c r="P26" s="113">
        <f t="shared" si="22"/>
        <v>2279</v>
      </c>
      <c r="Q26" s="117">
        <f t="shared" si="22"/>
        <v>602</v>
      </c>
      <c r="R26" s="112">
        <f t="shared" si="22"/>
        <v>209</v>
      </c>
      <c r="S26" s="113">
        <f t="shared" si="22"/>
        <v>88</v>
      </c>
      <c r="T26" s="113">
        <f t="shared" si="22"/>
        <v>96</v>
      </c>
      <c r="U26" s="113">
        <f t="shared" si="22"/>
        <v>25</v>
      </c>
      <c r="V26" s="113">
        <f t="shared" si="22"/>
        <v>4883</v>
      </c>
      <c r="W26" s="113">
        <f t="shared" si="22"/>
        <v>2077</v>
      </c>
      <c r="X26" s="113">
        <f t="shared" si="22"/>
        <v>2225</v>
      </c>
      <c r="Y26" s="114">
        <f t="shared" si="22"/>
        <v>581</v>
      </c>
      <c r="Z26" s="112">
        <f t="shared" si="22"/>
        <v>0</v>
      </c>
      <c r="AA26" s="113">
        <f t="shared" si="22"/>
        <v>0</v>
      </c>
      <c r="AB26" s="113">
        <f t="shared" si="22"/>
        <v>0</v>
      </c>
      <c r="AC26" s="113">
        <f t="shared" si="22"/>
        <v>0</v>
      </c>
      <c r="AD26" s="113">
        <f t="shared" si="22"/>
        <v>47</v>
      </c>
      <c r="AE26" s="113">
        <f t="shared" si="22"/>
        <v>10</v>
      </c>
      <c r="AF26" s="113">
        <f t="shared" si="22"/>
        <v>27</v>
      </c>
      <c r="AG26" s="114">
        <f t="shared" si="22"/>
        <v>10</v>
      </c>
    </row>
    <row r="27" s="37" customFormat="1" ht="12"/>
    <row r="28" s="37" customFormat="1" ht="12">
      <c r="N28" s="122"/>
    </row>
    <row r="29" ht="12.75" hidden="1" outlineLevel="1"/>
    <row r="30" ht="12.75" hidden="1" outlineLevel="1">
      <c r="N30" s="100"/>
    </row>
    <row r="31" ht="12.75" hidden="1" outlineLevel="1">
      <c r="N31" s="100">
        <f>N26-N32</f>
        <v>554</v>
      </c>
    </row>
    <row r="32" spans="2:16" ht="12.75" hidden="1" outlineLevel="1">
      <c r="B32">
        <f>SUM(C32:K32)</f>
        <v>208</v>
      </c>
      <c r="C32">
        <v>25</v>
      </c>
      <c r="D32">
        <v>25</v>
      </c>
      <c r="E32">
        <v>29</v>
      </c>
      <c r="F32">
        <v>26</v>
      </c>
      <c r="G32">
        <v>17</v>
      </c>
      <c r="H32">
        <v>22</v>
      </c>
      <c r="I32">
        <v>20</v>
      </c>
      <c r="J32">
        <v>18</v>
      </c>
      <c r="K32">
        <v>26</v>
      </c>
      <c r="N32" s="100">
        <f>N12+N13+N14+N16+N17+N18+N20+N25</f>
        <v>4426</v>
      </c>
      <c r="O32">
        <v>4375</v>
      </c>
      <c r="P32" s="100">
        <f>O32-N32</f>
        <v>-51</v>
      </c>
    </row>
    <row r="33" spans="2:13" ht="12.75" hidden="1" outlineLevel="1">
      <c r="B33">
        <f>SUM(C33:M33)</f>
        <v>209</v>
      </c>
      <c r="C33">
        <v>24</v>
      </c>
      <c r="D33">
        <v>23</v>
      </c>
      <c r="E33">
        <v>24</v>
      </c>
      <c r="F33">
        <v>25</v>
      </c>
      <c r="G33">
        <v>21</v>
      </c>
      <c r="H33">
        <v>15</v>
      </c>
      <c r="I33">
        <v>17</v>
      </c>
      <c r="J33">
        <v>20</v>
      </c>
      <c r="K33">
        <v>22</v>
      </c>
      <c r="M33">
        <v>18</v>
      </c>
    </row>
    <row r="34" spans="2:11" ht="12.75" hidden="1" outlineLevel="1">
      <c r="B34">
        <f>SUM(C34:M34)</f>
        <v>141</v>
      </c>
      <c r="C34">
        <v>19</v>
      </c>
      <c r="D34">
        <v>18</v>
      </c>
      <c r="E34">
        <v>17</v>
      </c>
      <c r="F34">
        <v>12</v>
      </c>
      <c r="G34">
        <v>13</v>
      </c>
      <c r="H34">
        <v>16</v>
      </c>
      <c r="I34">
        <v>18</v>
      </c>
      <c r="J34">
        <v>9</v>
      </c>
      <c r="K34">
        <v>19</v>
      </c>
    </row>
    <row r="35" spans="2:13" ht="12.75" hidden="1" outlineLevel="1">
      <c r="B35">
        <f>SUM(B32:B34)</f>
        <v>558</v>
      </c>
      <c r="C35">
        <f>SUM(C32:C34)</f>
        <v>68</v>
      </c>
      <c r="D35">
        <f aca="true" t="shared" si="23" ref="D35:M35">SUM(D32:D34)</f>
        <v>66</v>
      </c>
      <c r="E35">
        <f t="shared" si="23"/>
        <v>70</v>
      </c>
      <c r="F35">
        <f t="shared" si="23"/>
        <v>63</v>
      </c>
      <c r="G35">
        <f t="shared" si="23"/>
        <v>51</v>
      </c>
      <c r="H35">
        <f t="shared" si="23"/>
        <v>53</v>
      </c>
      <c r="I35">
        <f t="shared" si="23"/>
        <v>55</v>
      </c>
      <c r="J35">
        <f t="shared" si="23"/>
        <v>47</v>
      </c>
      <c r="K35">
        <f t="shared" si="23"/>
        <v>67</v>
      </c>
      <c r="L35">
        <f t="shared" si="23"/>
        <v>0</v>
      </c>
      <c r="M35">
        <f t="shared" si="23"/>
        <v>18</v>
      </c>
    </row>
    <row r="36" ht="12.75" hidden="1" outlineLevel="1"/>
    <row r="37" ht="12.75" hidden="1" outlineLevel="1"/>
    <row r="38" ht="12.75" hidden="1" outlineLevel="1"/>
    <row r="39" spans="1:11" ht="12.75" hidden="1" outlineLevel="1">
      <c r="A39">
        <v>17</v>
      </c>
      <c r="B39">
        <f>SUM(C39:K39)</f>
        <v>142</v>
      </c>
      <c r="C39">
        <v>20</v>
      </c>
      <c r="D39">
        <v>19</v>
      </c>
      <c r="E39">
        <v>18</v>
      </c>
      <c r="F39">
        <v>17</v>
      </c>
      <c r="G39">
        <v>12</v>
      </c>
      <c r="H39">
        <v>13</v>
      </c>
      <c r="I39">
        <v>16</v>
      </c>
      <c r="J39">
        <v>18</v>
      </c>
      <c r="K39">
        <v>9</v>
      </c>
    </row>
    <row r="40" spans="1:12" ht="12.75" hidden="1" outlineLevel="1">
      <c r="A40">
        <v>4</v>
      </c>
      <c r="B40">
        <f>SUM(C40:M40)</f>
        <v>214</v>
      </c>
      <c r="C40">
        <v>25</v>
      </c>
      <c r="D40">
        <v>24</v>
      </c>
      <c r="E40">
        <v>23</v>
      </c>
      <c r="F40">
        <v>24</v>
      </c>
      <c r="G40">
        <v>25</v>
      </c>
      <c r="H40">
        <v>21</v>
      </c>
      <c r="I40">
        <v>15</v>
      </c>
      <c r="J40">
        <v>17</v>
      </c>
      <c r="K40">
        <v>20</v>
      </c>
      <c r="L40">
        <v>20</v>
      </c>
    </row>
    <row r="41" spans="1:11" ht="12.75" hidden="1" outlineLevel="1">
      <c r="A41">
        <v>11</v>
      </c>
      <c r="B41">
        <f>SUM(C41:M41)</f>
        <v>207</v>
      </c>
      <c r="C41">
        <v>25</v>
      </c>
      <c r="D41">
        <v>25</v>
      </c>
      <c r="E41">
        <v>25</v>
      </c>
      <c r="F41">
        <v>29</v>
      </c>
      <c r="G41">
        <v>26</v>
      </c>
      <c r="H41">
        <v>17</v>
      </c>
      <c r="I41">
        <v>22</v>
      </c>
      <c r="J41">
        <v>20</v>
      </c>
      <c r="K41">
        <v>18</v>
      </c>
    </row>
    <row r="42" spans="2:13" ht="12.75" hidden="1" outlineLevel="1">
      <c r="B42">
        <f aca="true" t="shared" si="24" ref="B42:M42">SUM(B39:B41)</f>
        <v>563</v>
      </c>
      <c r="C42">
        <f t="shared" si="24"/>
        <v>70</v>
      </c>
      <c r="D42">
        <f t="shared" si="24"/>
        <v>68</v>
      </c>
      <c r="E42">
        <f t="shared" si="24"/>
        <v>66</v>
      </c>
      <c r="F42">
        <f t="shared" si="24"/>
        <v>70</v>
      </c>
      <c r="G42">
        <f t="shared" si="24"/>
        <v>63</v>
      </c>
      <c r="H42">
        <f t="shared" si="24"/>
        <v>51</v>
      </c>
      <c r="I42">
        <f t="shared" si="24"/>
        <v>53</v>
      </c>
      <c r="J42">
        <f t="shared" si="24"/>
        <v>55</v>
      </c>
      <c r="K42">
        <f t="shared" si="24"/>
        <v>47</v>
      </c>
      <c r="L42">
        <f t="shared" si="24"/>
        <v>20</v>
      </c>
      <c r="M42">
        <f t="shared" si="24"/>
        <v>0</v>
      </c>
    </row>
    <row r="43" ht="12.75" hidden="1" outlineLevel="1"/>
    <row r="44" spans="1:26" ht="12.75" hidden="1" outlineLevel="1">
      <c r="A44">
        <v>1</v>
      </c>
      <c r="B44">
        <f aca="true" t="shared" si="25" ref="B44:B50">SUM(C44:M44)</f>
        <v>401</v>
      </c>
      <c r="C44" s="121">
        <v>45</v>
      </c>
      <c r="D44" s="121">
        <v>52</v>
      </c>
      <c r="E44" s="121">
        <v>37</v>
      </c>
      <c r="F44" s="121">
        <v>49</v>
      </c>
      <c r="G44">
        <v>50</v>
      </c>
      <c r="H44">
        <v>33</v>
      </c>
      <c r="I44">
        <v>27</v>
      </c>
      <c r="J44">
        <v>45</v>
      </c>
      <c r="K44">
        <v>26</v>
      </c>
      <c r="L44">
        <v>20</v>
      </c>
      <c r="M44">
        <v>17</v>
      </c>
      <c r="O44">
        <f aca="true" t="shared" si="26" ref="O44:O50">SUM(P44:R44)</f>
        <v>115</v>
      </c>
      <c r="P44" s="121">
        <v>50</v>
      </c>
      <c r="Q44" s="121">
        <v>45</v>
      </c>
      <c r="R44">
        <v>20</v>
      </c>
      <c r="Z44">
        <v>20</v>
      </c>
    </row>
    <row r="45" spans="1:26" ht="12.75" hidden="1" outlineLevel="1">
      <c r="A45">
        <v>2</v>
      </c>
      <c r="B45">
        <f t="shared" si="25"/>
        <v>474</v>
      </c>
      <c r="C45" s="121">
        <v>57</v>
      </c>
      <c r="D45" s="121">
        <v>47</v>
      </c>
      <c r="E45" s="121">
        <v>43</v>
      </c>
      <c r="F45" s="121">
        <v>51</v>
      </c>
      <c r="G45">
        <v>40</v>
      </c>
      <c r="H45">
        <v>50</v>
      </c>
      <c r="I45">
        <v>45</v>
      </c>
      <c r="J45">
        <v>45</v>
      </c>
      <c r="K45">
        <v>48</v>
      </c>
      <c r="L45">
        <v>25</v>
      </c>
      <c r="M45">
        <v>23</v>
      </c>
      <c r="O45">
        <f t="shared" si="26"/>
        <v>125</v>
      </c>
      <c r="P45" s="121">
        <v>50</v>
      </c>
      <c r="Q45" s="121">
        <v>50</v>
      </c>
      <c r="R45">
        <v>25</v>
      </c>
      <c r="Z45">
        <v>25</v>
      </c>
    </row>
    <row r="46" spans="1:26" ht="12.75" hidden="1" outlineLevel="1">
      <c r="A46">
        <v>3</v>
      </c>
      <c r="B46">
        <f t="shared" si="25"/>
        <v>403</v>
      </c>
      <c r="C46" s="121">
        <v>50</v>
      </c>
      <c r="D46" s="121">
        <v>35</v>
      </c>
      <c r="E46" s="121">
        <v>41</v>
      </c>
      <c r="F46" s="121">
        <v>46</v>
      </c>
      <c r="G46">
        <v>44</v>
      </c>
      <c r="H46">
        <v>21</v>
      </c>
      <c r="I46">
        <v>33</v>
      </c>
      <c r="J46">
        <v>44</v>
      </c>
      <c r="K46">
        <v>42</v>
      </c>
      <c r="L46">
        <v>25</v>
      </c>
      <c r="M46">
        <v>22</v>
      </c>
      <c r="O46">
        <f t="shared" si="26"/>
        <v>97</v>
      </c>
      <c r="P46" s="121">
        <v>36</v>
      </c>
      <c r="Q46" s="121">
        <v>41</v>
      </c>
      <c r="R46">
        <v>20</v>
      </c>
      <c r="Z46">
        <v>20</v>
      </c>
    </row>
    <row r="47" spans="1:26" ht="12.75" hidden="1" outlineLevel="1">
      <c r="A47">
        <v>7</v>
      </c>
      <c r="B47">
        <f t="shared" si="25"/>
        <v>768</v>
      </c>
      <c r="C47" s="121">
        <v>79</v>
      </c>
      <c r="D47" s="121">
        <v>80</v>
      </c>
      <c r="E47" s="121">
        <v>87</v>
      </c>
      <c r="F47" s="121">
        <v>96</v>
      </c>
      <c r="G47">
        <v>69</v>
      </c>
      <c r="H47">
        <v>67</v>
      </c>
      <c r="I47">
        <v>63</v>
      </c>
      <c r="J47">
        <v>70</v>
      </c>
      <c r="K47">
        <v>66</v>
      </c>
      <c r="L47">
        <v>44</v>
      </c>
      <c r="M47">
        <v>47</v>
      </c>
      <c r="O47">
        <f t="shared" si="26"/>
        <v>223</v>
      </c>
      <c r="P47" s="121">
        <v>100</v>
      </c>
      <c r="Q47" s="121">
        <v>79</v>
      </c>
      <c r="R47">
        <v>44</v>
      </c>
      <c r="Z47">
        <v>44</v>
      </c>
    </row>
    <row r="48" spans="1:26" ht="12.75" hidden="1" outlineLevel="1">
      <c r="A48">
        <v>8</v>
      </c>
      <c r="B48">
        <f t="shared" si="25"/>
        <v>882</v>
      </c>
      <c r="C48" s="121">
        <v>75</v>
      </c>
      <c r="D48" s="121">
        <v>77</v>
      </c>
      <c r="E48" s="121">
        <v>78</v>
      </c>
      <c r="F48" s="121">
        <v>96</v>
      </c>
      <c r="G48">
        <v>78</v>
      </c>
      <c r="H48">
        <v>101</v>
      </c>
      <c r="I48">
        <v>82</v>
      </c>
      <c r="J48">
        <v>75</v>
      </c>
      <c r="K48">
        <v>75</v>
      </c>
      <c r="L48">
        <v>75</v>
      </c>
      <c r="M48">
        <v>70</v>
      </c>
      <c r="O48">
        <f t="shared" si="26"/>
        <v>250</v>
      </c>
      <c r="P48" s="121">
        <v>100</v>
      </c>
      <c r="Q48" s="121">
        <v>75</v>
      </c>
      <c r="R48">
        <v>75</v>
      </c>
      <c r="Z48">
        <v>75</v>
      </c>
    </row>
    <row r="49" spans="1:26" ht="12.75" hidden="1" outlineLevel="1">
      <c r="A49">
        <v>9</v>
      </c>
      <c r="B49">
        <f t="shared" si="25"/>
        <v>847</v>
      </c>
      <c r="C49" s="121">
        <v>98</v>
      </c>
      <c r="D49" s="121">
        <v>96</v>
      </c>
      <c r="E49" s="121">
        <v>70</v>
      </c>
      <c r="F49" s="121">
        <v>80</v>
      </c>
      <c r="G49">
        <v>74</v>
      </c>
      <c r="H49">
        <v>60</v>
      </c>
      <c r="I49">
        <v>65</v>
      </c>
      <c r="J49">
        <v>84</v>
      </c>
      <c r="K49">
        <v>89</v>
      </c>
      <c r="L49">
        <v>73</v>
      </c>
      <c r="M49">
        <v>58</v>
      </c>
      <c r="O49">
        <f t="shared" si="26"/>
        <v>271</v>
      </c>
      <c r="P49" s="121">
        <v>100</v>
      </c>
      <c r="Q49" s="121">
        <v>98</v>
      </c>
      <c r="R49">
        <v>73</v>
      </c>
      <c r="Z49">
        <v>73</v>
      </c>
    </row>
    <row r="50" spans="1:26" ht="12.75" hidden="1" outlineLevel="1">
      <c r="A50">
        <v>14</v>
      </c>
      <c r="B50">
        <f t="shared" si="25"/>
        <v>544</v>
      </c>
      <c r="C50" s="121">
        <v>70</v>
      </c>
      <c r="D50" s="121">
        <v>54</v>
      </c>
      <c r="E50" s="121">
        <v>71</v>
      </c>
      <c r="F50" s="121">
        <v>54</v>
      </c>
      <c r="G50">
        <v>50</v>
      </c>
      <c r="H50">
        <v>50</v>
      </c>
      <c r="I50">
        <v>37</v>
      </c>
      <c r="J50">
        <v>46</v>
      </c>
      <c r="K50">
        <v>58</v>
      </c>
      <c r="L50">
        <v>27</v>
      </c>
      <c r="M50">
        <v>27</v>
      </c>
      <c r="O50">
        <f t="shared" si="26"/>
        <v>148</v>
      </c>
      <c r="P50" s="121">
        <v>50</v>
      </c>
      <c r="Q50" s="121">
        <v>71</v>
      </c>
      <c r="R50">
        <v>27</v>
      </c>
      <c r="Z50">
        <v>27</v>
      </c>
    </row>
    <row r="51" spans="2:26" ht="12.75" hidden="1" outlineLevel="1">
      <c r="B51">
        <f>SUM(B44:B50)</f>
        <v>4319</v>
      </c>
      <c r="C51" s="121">
        <f>SUM(C44:C50)</f>
        <v>474</v>
      </c>
      <c r="D51" s="121">
        <f aca="true" t="shared" si="27" ref="D51:R51">SUM(D44:D50)</f>
        <v>441</v>
      </c>
      <c r="E51" s="121">
        <f t="shared" si="27"/>
        <v>427</v>
      </c>
      <c r="F51" s="121">
        <f t="shared" si="27"/>
        <v>472</v>
      </c>
      <c r="G51">
        <f t="shared" si="27"/>
        <v>405</v>
      </c>
      <c r="H51">
        <f t="shared" si="27"/>
        <v>382</v>
      </c>
      <c r="I51">
        <f t="shared" si="27"/>
        <v>352</v>
      </c>
      <c r="J51">
        <f t="shared" si="27"/>
        <v>409</v>
      </c>
      <c r="K51">
        <f t="shared" si="27"/>
        <v>404</v>
      </c>
      <c r="L51">
        <f t="shared" si="27"/>
        <v>289</v>
      </c>
      <c r="M51">
        <f t="shared" si="27"/>
        <v>264</v>
      </c>
      <c r="N51">
        <f t="shared" si="27"/>
        <v>0</v>
      </c>
      <c r="O51">
        <f t="shared" si="27"/>
        <v>1229</v>
      </c>
      <c r="P51" s="121">
        <f t="shared" si="27"/>
        <v>486</v>
      </c>
      <c r="Q51" s="121">
        <f t="shared" si="27"/>
        <v>459</v>
      </c>
      <c r="R51">
        <f t="shared" si="27"/>
        <v>284</v>
      </c>
      <c r="Z51">
        <f>SUM(Z44:Z50)</f>
        <v>284</v>
      </c>
    </row>
    <row r="52" ht="12.75" hidden="1" outlineLevel="1"/>
    <row r="53" ht="12.75" collapsed="1"/>
  </sheetData>
  <sheetProtection/>
  <mergeCells count="13">
    <mergeCell ref="V8:Y8"/>
    <mergeCell ref="Z8:AC8"/>
    <mergeCell ref="AD8:AG8"/>
    <mergeCell ref="B10:I10"/>
    <mergeCell ref="J10:Q10"/>
    <mergeCell ref="R10:Y10"/>
    <mergeCell ref="Z10:AG10"/>
    <mergeCell ref="A8:A10"/>
    <mergeCell ref="B8:E8"/>
    <mergeCell ref="F8:I8"/>
    <mergeCell ref="J8:M8"/>
    <mergeCell ref="N8:Q8"/>
    <mergeCell ref="R8:U8"/>
  </mergeCells>
  <printOptions/>
  <pageMargins left="0.31496062992125984" right="0" top="0.3937007874015748" bottom="0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Дмитрий</cp:lastModifiedBy>
  <cp:lastPrinted>2018-02-01T08:11:24Z</cp:lastPrinted>
  <dcterms:created xsi:type="dcterms:W3CDTF">2003-10-28T02:12:50Z</dcterms:created>
  <dcterms:modified xsi:type="dcterms:W3CDTF">2018-02-05T03:48:50Z</dcterms:modified>
  <cp:category/>
  <cp:version/>
  <cp:contentType/>
  <cp:contentStatus/>
</cp:coreProperties>
</file>